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12120" activeTab="3"/>
  </bookViews>
  <sheets>
    <sheet name="Sheet1" sheetId="1" r:id="rId1"/>
    <sheet name="营业收入" sheetId="5" r:id="rId2"/>
    <sheet name="利润总额" sheetId="6" r:id="rId3"/>
    <sheet name="Sheet2" sheetId="2" r:id="rId4"/>
    <sheet name="Sheet3" sheetId="3" r:id="rId5"/>
  </sheets>
  <calcPr calcId="114210"/>
</workbook>
</file>

<file path=xl/calcChain.xml><?xml version="1.0" encoding="utf-8"?>
<calcChain xmlns="http://schemas.openxmlformats.org/spreadsheetml/2006/main">
  <c r="C8" i="2"/>
  <c r="C14"/>
  <c r="C19"/>
  <c r="C7"/>
  <c r="E8"/>
  <c r="E14"/>
  <c r="E19"/>
  <c r="E7"/>
  <c r="G7"/>
  <c r="G8"/>
  <c r="G14"/>
  <c r="G19"/>
  <c r="C43"/>
  <c r="E43"/>
  <c r="G43"/>
  <c r="C45"/>
  <c r="E45"/>
  <c r="G45"/>
  <c r="C6"/>
  <c r="E6"/>
  <c r="G6"/>
  <c r="B8"/>
  <c r="B14"/>
  <c r="B19"/>
  <c r="B7"/>
  <c r="D8"/>
  <c r="D14"/>
  <c r="D19"/>
  <c r="D7"/>
  <c r="F7"/>
  <c r="F8"/>
  <c r="F14"/>
  <c r="F19"/>
  <c r="B43"/>
  <c r="D43"/>
  <c r="F43"/>
  <c r="B45"/>
  <c r="D45"/>
  <c r="F45"/>
  <c r="B6"/>
  <c r="D6"/>
  <c r="F6"/>
  <c r="H8"/>
  <c r="H14"/>
  <c r="H19"/>
  <c r="H7"/>
  <c r="H43"/>
  <c r="H45"/>
  <c r="H6"/>
  <c r="I8"/>
  <c r="I14"/>
  <c r="I19"/>
  <c r="I7"/>
  <c r="I43"/>
  <c r="I45"/>
  <c r="I6"/>
  <c r="J8"/>
  <c r="J14"/>
  <c r="J19"/>
  <c r="J7"/>
  <c r="J43"/>
  <c r="J45"/>
  <c r="J6"/>
  <c r="K8"/>
  <c r="K14"/>
  <c r="K19"/>
  <c r="K7"/>
  <c r="K43"/>
  <c r="K45"/>
  <c r="K6"/>
  <c r="L8"/>
  <c r="L14"/>
  <c r="L19"/>
  <c r="L7"/>
  <c r="L43"/>
  <c r="L45"/>
  <c r="L6"/>
  <c r="M8"/>
  <c r="M14"/>
  <c r="M19"/>
  <c r="M7"/>
  <c r="M43"/>
  <c r="M45"/>
  <c r="M6"/>
  <c r="C65" i="1"/>
  <c r="C64"/>
  <c r="C63"/>
  <c r="C62"/>
  <c r="C61"/>
  <c r="C60"/>
  <c r="H59"/>
  <c r="G59"/>
  <c r="F59"/>
  <c r="E59"/>
  <c r="D59"/>
  <c r="C59"/>
  <c r="B59"/>
  <c r="C58"/>
  <c r="H57"/>
  <c r="G57"/>
  <c r="F57"/>
  <c r="E57"/>
  <c r="D57"/>
  <c r="C57"/>
  <c r="B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H26"/>
  <c r="G26"/>
  <c r="F26"/>
  <c r="E26"/>
  <c r="D26"/>
  <c r="C26"/>
  <c r="B26"/>
  <c r="C25"/>
  <c r="C24"/>
  <c r="C23"/>
  <c r="C22"/>
  <c r="C21"/>
  <c r="H20"/>
  <c r="G20"/>
  <c r="F20"/>
  <c r="E20"/>
  <c r="D20"/>
  <c r="C20"/>
  <c r="B20"/>
  <c r="C19"/>
  <c r="C18"/>
  <c r="C17"/>
  <c r="C16"/>
  <c r="H15"/>
  <c r="G15"/>
  <c r="F15"/>
  <c r="E15"/>
  <c r="D15"/>
  <c r="C15"/>
  <c r="B15"/>
  <c r="C14"/>
  <c r="C13"/>
  <c r="C12"/>
  <c r="C11"/>
  <c r="C10"/>
  <c r="H9"/>
  <c r="G9"/>
  <c r="F9"/>
  <c r="E9"/>
  <c r="D9"/>
  <c r="C9"/>
  <c r="B9"/>
  <c r="H8"/>
  <c r="H7"/>
  <c r="G8"/>
  <c r="F8"/>
  <c r="F7"/>
  <c r="E8"/>
  <c r="D8"/>
  <c r="D7"/>
  <c r="B8"/>
  <c r="C8"/>
  <c r="C7"/>
  <c r="G7"/>
  <c r="E7"/>
  <c r="B7"/>
</calcChain>
</file>

<file path=xl/sharedStrings.xml><?xml version="1.0" encoding="utf-8"?>
<sst xmlns="http://schemas.openxmlformats.org/spreadsheetml/2006/main" count="151" uniqueCount="113">
  <si>
    <t>抚顺市市属国有出资运营企业资产、经营情况表</t>
  </si>
  <si>
    <t>万元</t>
  </si>
  <si>
    <t>单位名称</t>
  </si>
  <si>
    <t xml:space="preserve">资产总额 </t>
  </si>
  <si>
    <t>负债总额</t>
  </si>
  <si>
    <t>净资产</t>
  </si>
  <si>
    <t xml:space="preserve">营业收入 </t>
  </si>
  <si>
    <t xml:space="preserve">利润总额 </t>
  </si>
  <si>
    <t>职工人数</t>
  </si>
  <si>
    <t>备注</t>
  </si>
  <si>
    <t>在职</t>
  </si>
  <si>
    <t>其中:  在岗</t>
  </si>
  <si>
    <t>合计（51户）</t>
  </si>
  <si>
    <t>一、国有独资企业（44户）</t>
  </si>
  <si>
    <t>1、投融资平台公司（5户）</t>
  </si>
  <si>
    <t>6月数据、重点企业</t>
  </si>
  <si>
    <t>2、企业集团（4户）</t>
  </si>
  <si>
    <t>重点企业</t>
  </si>
  <si>
    <t>3、国资委直接监管企业（5户）</t>
  </si>
  <si>
    <t>抚顺市供水（集团）有限公司</t>
  </si>
  <si>
    <t>抚顺市公共交通有限公司</t>
  </si>
  <si>
    <t>抚顺市立城排水工程建设有限公司</t>
  </si>
  <si>
    <t>抚顺华晟资产经营有限公司</t>
  </si>
  <si>
    <t>抚顺天丰大厦</t>
  </si>
  <si>
    <t>4、脱钩企业（30户）</t>
  </si>
  <si>
    <t>抚顺市城市建设发展有限公司</t>
  </si>
  <si>
    <t>抚顺市生活垃圾无害化处理厂</t>
  </si>
  <si>
    <t>抚顺市排水公司</t>
  </si>
  <si>
    <t>抚顺市杲山旅游服务公司</t>
  </si>
  <si>
    <t>中共抚顺市委机关印刷厂</t>
  </si>
  <si>
    <t>抚顺市政府机关印刷厂</t>
  </si>
  <si>
    <t>抚顺友谊宾馆</t>
  </si>
  <si>
    <t>抚顺市抚顺剧院</t>
  </si>
  <si>
    <t>抚顺市经保金融护卫中心</t>
  </si>
  <si>
    <t>抚顺市龙晟保安服务有限责任公司</t>
  </si>
  <si>
    <t>抚顺广播电视广告有限公司</t>
  </si>
  <si>
    <t>抚顺市水利勘测设计研究院有限公司</t>
  </si>
  <si>
    <t>抚顺市吉恒物业管理有限公司</t>
  </si>
  <si>
    <t>抚顺市矿山地质灾害监测有限公司</t>
  </si>
  <si>
    <t>抚顺市风景园林绿化工程公司</t>
  </si>
  <si>
    <t>抚顺市教育物业管理处</t>
  </si>
  <si>
    <t>抚顺市面粉总厂有限公司</t>
  </si>
  <si>
    <t>抚顺市军粮供应处</t>
  </si>
  <si>
    <t>抚顺市九龙油脂储备有限公司</t>
  </si>
  <si>
    <t>抚顺市融达投资有限公司</t>
  </si>
  <si>
    <t>抚顺市中小企业服务中心</t>
  </si>
  <si>
    <t>抚顺市安厦房地产开发有限公司</t>
  </si>
  <si>
    <t>抚顺市安厦房地产开发有限公司劳务派遣服务处</t>
  </si>
  <si>
    <t>抚顺市工程质量检测中心</t>
  </si>
  <si>
    <t>抚顺市科学技术开发服务中心</t>
  </si>
  <si>
    <t>抚顺市房地产交易市场服务中心</t>
  </si>
  <si>
    <t>抚顺市新华书店</t>
  </si>
  <si>
    <t>抚顺市望花新华书店</t>
  </si>
  <si>
    <t>抚顺市河北新华书店</t>
  </si>
  <si>
    <t>抚顺市能源公司</t>
  </si>
  <si>
    <t>二、国有控股企业（1户）</t>
  </si>
  <si>
    <t>抚顺市热力有限公司（67.59%）</t>
  </si>
  <si>
    <t>三、国有参股企业（6户）</t>
  </si>
  <si>
    <t>抚顺新钢铁有限责任公司（30%）</t>
  </si>
  <si>
    <t>抚顺红透山矿业有限公司（45.6%）</t>
  </si>
  <si>
    <t>抚顺炭素有限责任公司（34.46%）</t>
  </si>
  <si>
    <t>抚顺水泥股份有限公司（10.39%）</t>
  </si>
  <si>
    <t>抚顺中燃城市燃气发展有限公司（30%）</t>
  </si>
  <si>
    <t>抚顺裕民商城有限公司（31%）</t>
  </si>
  <si>
    <t>抚顺市城建投资有限公司（本部）</t>
    <phoneticPr fontId="11" type="noConversion"/>
  </si>
  <si>
    <t>抚顺龙晟国有资本运营集团有限公司（本部）</t>
    <phoneticPr fontId="11" type="noConversion"/>
  </si>
  <si>
    <t>抚顺财金投资控股集团有限公司（本部）</t>
    <phoneticPr fontId="11" type="noConversion"/>
  </si>
  <si>
    <t>抚顺文化体育旅游产业集团有限公司(本部）</t>
    <phoneticPr fontId="11" type="noConversion"/>
  </si>
  <si>
    <t>抚顺生态加产业管理有限公司</t>
    <phoneticPr fontId="11" type="noConversion"/>
  </si>
  <si>
    <t>抚顺交通产业（集团）有限公司</t>
    <phoneticPr fontId="11" type="noConversion"/>
  </si>
  <si>
    <t>抚顺园林建设集团有限公司</t>
    <phoneticPr fontId="11" type="noConversion"/>
  </si>
  <si>
    <t>抚顺市粮食集团有限公司</t>
    <phoneticPr fontId="11" type="noConversion"/>
  </si>
  <si>
    <t>抚顺市国际工程咨询集团有限公司</t>
    <phoneticPr fontId="11" type="noConversion"/>
  </si>
  <si>
    <t>金额单位：万元</t>
    <phoneticPr fontId="11" type="noConversion"/>
  </si>
  <si>
    <t>本年累计</t>
    <phoneticPr fontId="11" type="noConversion"/>
  </si>
  <si>
    <t>上年同期</t>
    <phoneticPr fontId="11" type="noConversion"/>
  </si>
  <si>
    <t>本年累计</t>
    <phoneticPr fontId="11" type="noConversion"/>
  </si>
  <si>
    <t>上年同期</t>
    <phoneticPr fontId="11" type="noConversion"/>
  </si>
  <si>
    <t>本年累计</t>
    <phoneticPr fontId="11" type="noConversion"/>
  </si>
  <si>
    <t>上年同期</t>
    <phoneticPr fontId="11" type="noConversion"/>
  </si>
  <si>
    <t>上年同期</t>
    <phoneticPr fontId="11" type="noConversion"/>
  </si>
  <si>
    <t>本年累计</t>
    <phoneticPr fontId="11" type="noConversion"/>
  </si>
  <si>
    <t>已交税费</t>
    <phoneticPr fontId="11" type="noConversion"/>
  </si>
  <si>
    <t>上年同期</t>
    <phoneticPr fontId="11" type="noConversion"/>
  </si>
  <si>
    <t>抚顺交通产业（集团）有限公司</t>
  </si>
  <si>
    <t>抚顺市国际工程咨询集团有限公司</t>
  </si>
  <si>
    <t>抚顺市人民政府机关印刷厂</t>
  </si>
  <si>
    <t>抚顺文化体育旅游产业集团有限公司</t>
  </si>
  <si>
    <t>抚顺市工程质量检测中心有限公司</t>
  </si>
  <si>
    <t>抚顺园林建设集团有限公司</t>
  </si>
  <si>
    <t>抚顺市供水（集团)有限公司</t>
  </si>
  <si>
    <t>抚顺财金投资控股集团有限公司</t>
  </si>
  <si>
    <t>抚顺生态加产业管理有限公司</t>
  </si>
  <si>
    <t>抚顺龙晟国有资本运营集团有限公司</t>
  </si>
  <si>
    <t>抚顺市城建投资有限公司</t>
  </si>
  <si>
    <t>抚顺市粮食集团有限公司</t>
  </si>
  <si>
    <t>2、企业集团（4户）</t>
    <phoneticPr fontId="11" type="noConversion"/>
  </si>
  <si>
    <t>抚顺新钢铁有限责任公司（30%）</t>
    <phoneticPr fontId="11" type="noConversion"/>
  </si>
  <si>
    <t>中国有色集团抚顺红透山矿业有限公司（45.6%）</t>
    <phoneticPr fontId="11" type="noConversion"/>
  </si>
  <si>
    <t>抚顺炭素有限责任公司（34.46%）</t>
    <phoneticPr fontId="11" type="noConversion"/>
  </si>
  <si>
    <t>抚顺水泥股份有限公司（10.39%）</t>
    <phoneticPr fontId="11" type="noConversion"/>
  </si>
  <si>
    <t>抚顺中燃城市燃气发展有限公司（30%）</t>
    <phoneticPr fontId="11" type="noConversion"/>
  </si>
  <si>
    <t>抚顺裕民商城有限公司（31.29%）</t>
    <phoneticPr fontId="11" type="noConversion"/>
  </si>
  <si>
    <t>编制部门：抚顺市国资委</t>
    <phoneticPr fontId="11" type="noConversion"/>
  </si>
  <si>
    <t>抚顺市产权交易中心</t>
  </si>
  <si>
    <t>1、投融资运营公司（5户）</t>
    <phoneticPr fontId="11" type="noConversion"/>
  </si>
  <si>
    <t>一、国有独资企业（32户）</t>
    <phoneticPr fontId="11" type="noConversion"/>
  </si>
  <si>
    <t>抚顺市环境科学技术研究发展有限公司</t>
  </si>
  <si>
    <t>合      计（39户）</t>
    <phoneticPr fontId="11" type="noConversion"/>
  </si>
  <si>
    <t>3、其他运营企业（23户）</t>
    <phoneticPr fontId="11" type="noConversion"/>
  </si>
  <si>
    <t>抚顺市热力有限公司(73.36%)</t>
    <phoneticPr fontId="11" type="noConversion"/>
  </si>
  <si>
    <r>
      <t>抚顺市属国有出资运营企业20</t>
    </r>
    <r>
      <rPr>
        <b/>
        <sz val="20"/>
        <color indexed="8"/>
        <rFont val="宋体"/>
        <charset val="134"/>
      </rPr>
      <t>20年1-6月资产、经营情况表</t>
    </r>
    <phoneticPr fontId="11" type="noConversion"/>
  </si>
  <si>
    <r>
      <t>编制时间：20</t>
    </r>
    <r>
      <rPr>
        <sz val="11"/>
        <color theme="1"/>
        <rFont val="宋体"/>
        <charset val="134"/>
        <scheme val="minor"/>
      </rPr>
      <t>20</t>
    </r>
    <r>
      <rPr>
        <sz val="11"/>
        <color indexed="8"/>
        <rFont val="宋体"/>
        <charset val="134"/>
      </rPr>
      <t>年</t>
    </r>
    <r>
      <rPr>
        <sz val="11"/>
        <color theme="1"/>
        <rFont val="宋体"/>
        <charset val="134"/>
        <scheme val="minor"/>
      </rPr>
      <t>7</t>
    </r>
    <r>
      <rPr>
        <sz val="11"/>
        <color indexed="8"/>
        <rFont val="宋体"/>
        <charset val="134"/>
      </rPr>
      <t>月</t>
    </r>
    <r>
      <rPr>
        <sz val="11"/>
        <color theme="1"/>
        <rFont val="宋体"/>
        <charset val="134"/>
        <scheme val="minor"/>
      </rPr>
      <t>14</t>
    </r>
    <r>
      <rPr>
        <sz val="11"/>
        <color indexed="8"/>
        <rFont val="宋体"/>
        <charset val="134"/>
      </rPr>
      <t>日</t>
    </r>
    <phoneticPr fontId="11" type="noConversion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</si>
</sst>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.00_ "/>
  </numFmts>
  <fonts count="21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shrinkToFi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176" fontId="0" fillId="0" borderId="1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left" vertical="center" shrinkToFit="1"/>
    </xf>
    <xf numFmtId="176" fontId="8" fillId="0" borderId="1" xfId="0" applyNumberFormat="1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left" vertical="center" shrinkToFit="1"/>
    </xf>
    <xf numFmtId="176" fontId="10" fillId="0" borderId="1" xfId="0" applyNumberFormat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vertical="center" shrinkToFit="1"/>
    </xf>
    <xf numFmtId="176" fontId="8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12" fillId="0" borderId="1" xfId="0" applyFont="1" applyBorder="1" applyAlignment="1">
      <alignment horizontal="left" vertical="center" wrapText="1" shrinkToFit="1"/>
    </xf>
    <xf numFmtId="0" fontId="12" fillId="0" borderId="1" xfId="0" applyFont="1" applyBorder="1" applyAlignment="1">
      <alignment vertical="center" wrapText="1" shrinkToFit="1"/>
    </xf>
    <xf numFmtId="0" fontId="13" fillId="0" borderId="1" xfId="0" applyFont="1" applyBorder="1">
      <alignment vertical="center"/>
    </xf>
    <xf numFmtId="0" fontId="14" fillId="0" borderId="0" xfId="0" applyFont="1" applyAlignment="1">
      <alignment vertical="center" wrapText="1"/>
    </xf>
    <xf numFmtId="176" fontId="0" fillId="0" borderId="0" xfId="0" applyNumberFormat="1">
      <alignment vertical="center"/>
    </xf>
    <xf numFmtId="3" fontId="17" fillId="0" borderId="1" xfId="0" applyNumberFormat="1" applyFont="1" applyFill="1" applyBorder="1" applyAlignment="1">
      <alignment horizontal="right" vertical="center"/>
    </xf>
    <xf numFmtId="0" fontId="0" fillId="0" borderId="0" xfId="0" applyBorder="1">
      <alignment vertical="center"/>
    </xf>
    <xf numFmtId="31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177" fontId="18" fillId="0" borderId="0" xfId="0" quotePrefix="1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Border="1">
      <alignment vertical="center"/>
    </xf>
    <xf numFmtId="3" fontId="2" fillId="0" borderId="1" xfId="0" applyNumberFormat="1" applyFont="1" applyBorder="1">
      <alignment vertical="center"/>
    </xf>
    <xf numFmtId="3" fontId="15" fillId="0" borderId="1" xfId="0" applyNumberFormat="1" applyFont="1" applyBorder="1">
      <alignment vertical="center"/>
    </xf>
    <xf numFmtId="31" fontId="2" fillId="0" borderId="5" xfId="0" applyNumberFormat="1" applyFont="1" applyBorder="1" applyAlignment="1">
      <alignment vertical="center" wrapText="1"/>
    </xf>
    <xf numFmtId="3" fontId="0" fillId="0" borderId="0" xfId="0" applyNumberFormat="1">
      <alignment vertical="center"/>
    </xf>
    <xf numFmtId="3" fontId="15" fillId="0" borderId="1" xfId="0" applyNumberFormat="1" applyFont="1" applyBorder="1" applyAlignment="1">
      <alignment horizontal="center" vertical="center" shrinkToFit="1"/>
    </xf>
    <xf numFmtId="3" fontId="15" fillId="0" borderId="1" xfId="0" applyNumberFormat="1" applyFont="1" applyBorder="1" applyAlignment="1">
      <alignment horizontal="left" vertical="center" shrinkToFit="1"/>
    </xf>
    <xf numFmtId="3" fontId="20" fillId="0" borderId="1" xfId="0" quotePrefix="1" applyNumberFormat="1" applyFont="1" applyBorder="1" applyAlignment="1">
      <alignment horizontal="left" vertical="center"/>
    </xf>
    <xf numFmtId="3" fontId="2" fillId="0" borderId="1" xfId="0" quotePrefix="1" applyNumberFormat="1" applyFont="1" applyBorder="1" applyAlignment="1">
      <alignment horizontal="left" vertical="center" shrinkToFit="1"/>
    </xf>
    <xf numFmtId="3" fontId="15" fillId="0" borderId="1" xfId="0" applyNumberFormat="1" applyFont="1" applyBorder="1" applyAlignment="1">
      <alignment vertical="center" shrinkToFit="1"/>
    </xf>
    <xf numFmtId="3" fontId="16" fillId="0" borderId="1" xfId="0" quotePrefix="1" applyNumberFormat="1" applyFont="1" applyBorder="1" applyAlignment="1">
      <alignment horizontal="left" vertical="center" shrinkToFit="1"/>
    </xf>
    <xf numFmtId="3" fontId="17" fillId="0" borderId="1" xfId="0" applyNumberFormat="1" applyFont="1" applyFill="1" applyBorder="1" applyAlignment="1">
      <alignment horizontal="left" vertical="center" shrinkToFit="1"/>
    </xf>
    <xf numFmtId="3" fontId="17" fillId="0" borderId="1" xfId="0" applyNumberFormat="1" applyFont="1" applyFill="1" applyBorder="1" applyAlignment="1">
      <alignment vertical="center" shrinkToFit="1"/>
    </xf>
    <xf numFmtId="177" fontId="20" fillId="0" borderId="1" xfId="0" quotePrefix="1" applyNumberFormat="1" applyFont="1" applyBorder="1" applyAlignment="1">
      <alignment horizontal="left" vertical="center"/>
    </xf>
    <xf numFmtId="3" fontId="15" fillId="0" borderId="1" xfId="0" applyNumberFormat="1" applyFont="1" applyFill="1" applyBorder="1" applyAlignment="1">
      <alignment horizontal="right" vertical="center"/>
    </xf>
    <xf numFmtId="3" fontId="20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31" fontId="2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lang="zh-CN" altLang="en-US"/>
              <a:t>营业收入</a:t>
            </a:r>
          </a:p>
        </c:rich>
      </c:tx>
      <c:layout>
        <c:manualLayout>
          <c:xMode val="edge"/>
          <c:yMode val="edge"/>
          <c:x val="0.44720496894409939"/>
          <c:y val="2.04081632653061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37849017580145"/>
          <c:y val="0.14067796610169492"/>
          <c:w val="0.79110651499482942"/>
          <c:h val="0.69491525423728862"/>
        </c:manualLayout>
      </c:layout>
      <c:barChart>
        <c:barDir val="col"/>
        <c:grouping val="clustered"/>
        <c:ser>
          <c:idx val="0"/>
          <c:order val="0"/>
          <c:tx>
            <c:strRef>
              <c:f>Sheet2!$H$5</c:f>
              <c:strCache>
                <c:ptCount val="1"/>
                <c:pt idx="0">
                  <c:v>本年累计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(Sheet2!$A$8,Sheet2!$A$14,Sheet2!$A$19,Sheet2!$A$43,Sheet2!$A$45)</c:f>
              <c:strCache>
                <c:ptCount val="5"/>
                <c:pt idx="0">
                  <c:v>1、投融资运营公司（5户）</c:v>
                </c:pt>
                <c:pt idx="1">
                  <c:v>2、企业集团（4户）</c:v>
                </c:pt>
                <c:pt idx="2">
                  <c:v>3、其他运营企业（23户）</c:v>
                </c:pt>
                <c:pt idx="3">
                  <c:v>二、国有控股企业（1户）</c:v>
                </c:pt>
                <c:pt idx="4">
                  <c:v>三、国有参股企业（6户）</c:v>
                </c:pt>
              </c:strCache>
            </c:strRef>
          </c:cat>
          <c:val>
            <c:numRef>
              <c:f>(Sheet2!$H$8,Sheet2!$H$14,Sheet2!$H$19,Sheet2!$H$43,Sheet2!$H$45)</c:f>
              <c:numCache>
                <c:formatCode>#,##0</c:formatCode>
                <c:ptCount val="5"/>
                <c:pt idx="0">
                  <c:v>2861</c:v>
                </c:pt>
                <c:pt idx="1">
                  <c:v>7994</c:v>
                </c:pt>
                <c:pt idx="2">
                  <c:v>29967</c:v>
                </c:pt>
                <c:pt idx="3">
                  <c:v>13519</c:v>
                </c:pt>
                <c:pt idx="4">
                  <c:v>707566</c:v>
                </c:pt>
              </c:numCache>
            </c:numRef>
          </c:val>
        </c:ser>
        <c:ser>
          <c:idx val="1"/>
          <c:order val="1"/>
          <c:tx>
            <c:strRef>
              <c:f>Sheet2!$I$5</c:f>
              <c:strCache>
                <c:ptCount val="1"/>
                <c:pt idx="0">
                  <c:v>上年同期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(Sheet2!$A$8,Sheet2!$A$14,Sheet2!$A$19,Sheet2!$A$43,Sheet2!$A$45)</c:f>
              <c:strCache>
                <c:ptCount val="5"/>
                <c:pt idx="0">
                  <c:v>1、投融资运营公司（5户）</c:v>
                </c:pt>
                <c:pt idx="1">
                  <c:v>2、企业集团（4户）</c:v>
                </c:pt>
                <c:pt idx="2">
                  <c:v>3、其他运营企业（23户）</c:v>
                </c:pt>
                <c:pt idx="3">
                  <c:v>二、国有控股企业（1户）</c:v>
                </c:pt>
                <c:pt idx="4">
                  <c:v>三、国有参股企业（6户）</c:v>
                </c:pt>
              </c:strCache>
            </c:strRef>
          </c:cat>
          <c:val>
            <c:numRef>
              <c:f>(Sheet2!$I$8,Sheet2!$I$14,Sheet2!$I$19,Sheet2!$I$43,Sheet2!$I$45)</c:f>
              <c:numCache>
                <c:formatCode>#,##0</c:formatCode>
                <c:ptCount val="5"/>
                <c:pt idx="0">
                  <c:v>2596</c:v>
                </c:pt>
                <c:pt idx="1">
                  <c:v>4686</c:v>
                </c:pt>
                <c:pt idx="2">
                  <c:v>33801</c:v>
                </c:pt>
                <c:pt idx="3">
                  <c:v>13048</c:v>
                </c:pt>
                <c:pt idx="4">
                  <c:v>784290</c:v>
                </c:pt>
              </c:numCache>
            </c:numRef>
          </c:val>
        </c:ser>
        <c:axId val="64684032"/>
        <c:axId val="64685568"/>
      </c:barChart>
      <c:catAx>
        <c:axId val="64684032"/>
        <c:scaling>
          <c:orientation val="minMax"/>
        </c:scaling>
        <c:axPos val="b"/>
        <c:numFmt formatCode="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64685568"/>
        <c:crosses val="autoZero"/>
        <c:auto val="1"/>
        <c:lblAlgn val="ctr"/>
        <c:lblOffset val="100"/>
        <c:tickMarkSkip val="1"/>
      </c:catAx>
      <c:valAx>
        <c:axId val="64685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646840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486037071453029"/>
          <c:y val="0.4694914921349117"/>
          <c:w val="0.99586345185112735"/>
          <c:h val="0.5440678843715963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zh-CN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zh-CN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lang="zh-CN" altLang="en-US"/>
              <a:t>利润总额</a:t>
            </a:r>
          </a:p>
        </c:rich>
      </c:tx>
      <c:layout>
        <c:manualLayout>
          <c:xMode val="edge"/>
          <c:yMode val="edge"/>
          <c:x val="0.43995859213250516"/>
          <c:y val="2.04081632653061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37849017580145"/>
          <c:y val="0.15084745762711932"/>
          <c:w val="0.79110651499482942"/>
          <c:h val="0.6847457627118646"/>
        </c:manualLayout>
      </c:layout>
      <c:barChart>
        <c:barDir val="col"/>
        <c:grouping val="clustered"/>
        <c:ser>
          <c:idx val="0"/>
          <c:order val="0"/>
          <c:tx>
            <c:strRef>
              <c:f>Sheet2!$J$5</c:f>
              <c:strCache>
                <c:ptCount val="1"/>
                <c:pt idx="0">
                  <c:v>本年累计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(Sheet2!$A$8,Sheet2!$A$14,Sheet2!$A$19,Sheet2!$A$43,Sheet2!$A$45)</c:f>
              <c:strCache>
                <c:ptCount val="5"/>
                <c:pt idx="0">
                  <c:v>1、投融资运营公司（5户）</c:v>
                </c:pt>
                <c:pt idx="1">
                  <c:v>2、企业集团（4户）</c:v>
                </c:pt>
                <c:pt idx="2">
                  <c:v>3、其他运营企业（23户）</c:v>
                </c:pt>
                <c:pt idx="3">
                  <c:v>二、国有控股企业（1户）</c:v>
                </c:pt>
                <c:pt idx="4">
                  <c:v>三、国有参股企业（6户）</c:v>
                </c:pt>
              </c:strCache>
            </c:strRef>
          </c:cat>
          <c:val>
            <c:numRef>
              <c:f>(Sheet2!$J$8,Sheet2!$J$14,Sheet2!$J$19,Sheet2!$J$43,Sheet2!$J$45)</c:f>
              <c:numCache>
                <c:formatCode>#,##0</c:formatCode>
                <c:ptCount val="5"/>
                <c:pt idx="0">
                  <c:v>3726</c:v>
                </c:pt>
                <c:pt idx="1">
                  <c:v>-750</c:v>
                </c:pt>
                <c:pt idx="2">
                  <c:v>-10500</c:v>
                </c:pt>
                <c:pt idx="3">
                  <c:v>912</c:v>
                </c:pt>
                <c:pt idx="4">
                  <c:v>26424</c:v>
                </c:pt>
              </c:numCache>
            </c:numRef>
          </c:val>
        </c:ser>
        <c:ser>
          <c:idx val="1"/>
          <c:order val="1"/>
          <c:tx>
            <c:strRef>
              <c:f>Sheet2!$K$5</c:f>
              <c:strCache>
                <c:ptCount val="1"/>
                <c:pt idx="0">
                  <c:v>上年同期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(Sheet2!$A$8,Sheet2!$A$14,Sheet2!$A$19,Sheet2!$A$43,Sheet2!$A$45)</c:f>
              <c:strCache>
                <c:ptCount val="5"/>
                <c:pt idx="0">
                  <c:v>1、投融资运营公司（5户）</c:v>
                </c:pt>
                <c:pt idx="1">
                  <c:v>2、企业集团（4户）</c:v>
                </c:pt>
                <c:pt idx="2">
                  <c:v>3、其他运营企业（23户）</c:v>
                </c:pt>
                <c:pt idx="3">
                  <c:v>二、国有控股企业（1户）</c:v>
                </c:pt>
                <c:pt idx="4">
                  <c:v>三、国有参股企业（6户）</c:v>
                </c:pt>
              </c:strCache>
            </c:strRef>
          </c:cat>
          <c:val>
            <c:numRef>
              <c:f>(Sheet2!$K$8,Sheet2!$K$14,Sheet2!$K$19,Sheet2!$K$43,Sheet2!$K$45)</c:f>
              <c:numCache>
                <c:formatCode>#,##0</c:formatCode>
                <c:ptCount val="5"/>
                <c:pt idx="0">
                  <c:v>1606</c:v>
                </c:pt>
                <c:pt idx="1">
                  <c:v>-698</c:v>
                </c:pt>
                <c:pt idx="2">
                  <c:v>-11377</c:v>
                </c:pt>
                <c:pt idx="3">
                  <c:v>1342</c:v>
                </c:pt>
                <c:pt idx="4">
                  <c:v>78478</c:v>
                </c:pt>
              </c:numCache>
            </c:numRef>
          </c:val>
        </c:ser>
        <c:axId val="62598144"/>
        <c:axId val="62624512"/>
      </c:barChart>
      <c:catAx>
        <c:axId val="62598144"/>
        <c:scaling>
          <c:orientation val="minMax"/>
        </c:scaling>
        <c:axPos val="b"/>
        <c:numFmt formatCode="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62624512"/>
        <c:crosses val="autoZero"/>
        <c:auto val="1"/>
        <c:lblAlgn val="ctr"/>
        <c:lblOffset val="100"/>
        <c:tickMarkSkip val="1"/>
      </c:catAx>
      <c:valAx>
        <c:axId val="62624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625981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397352504849937"/>
          <c:y val="0.47554341421608015"/>
          <c:w val="0.99503312085989248"/>
          <c:h val="0.5489129930187298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zh-CN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zh-CN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6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6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0070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0070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5"/>
  <sheetViews>
    <sheetView workbookViewId="0">
      <selection sqref="A1:I65"/>
    </sheetView>
  </sheetViews>
  <sheetFormatPr defaultColWidth="9" defaultRowHeight="13.5"/>
  <cols>
    <col min="1" max="1" width="44.25" bestFit="1" customWidth="1"/>
    <col min="2" max="2" width="12.75" customWidth="1"/>
    <col min="3" max="3" width="12.25" customWidth="1"/>
    <col min="4" max="4" width="12.75" customWidth="1"/>
    <col min="7" max="7" width="8.25" customWidth="1"/>
    <col min="8" max="8" width="8.75" customWidth="1"/>
    <col min="9" max="9" width="19" customWidth="1"/>
  </cols>
  <sheetData>
    <row r="2" spans="1:9" ht="25.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14.25" customHeight="1">
      <c r="A4" s="1"/>
      <c r="B4" s="1"/>
      <c r="C4" s="1"/>
      <c r="D4" s="60">
        <v>43465</v>
      </c>
      <c r="E4" s="60"/>
      <c r="F4" s="1"/>
      <c r="G4" s="1"/>
      <c r="H4" s="1"/>
      <c r="I4" s="23" t="s">
        <v>1</v>
      </c>
    </row>
    <row r="5" spans="1:9" ht="20.100000000000001" customHeight="1">
      <c r="A5" s="61" t="s">
        <v>2</v>
      </c>
      <c r="B5" s="61" t="s">
        <v>3</v>
      </c>
      <c r="C5" s="61" t="s">
        <v>4</v>
      </c>
      <c r="D5" s="61" t="s">
        <v>5</v>
      </c>
      <c r="E5" s="61" t="s">
        <v>6</v>
      </c>
      <c r="F5" s="61" t="s">
        <v>7</v>
      </c>
      <c r="G5" s="61" t="s">
        <v>8</v>
      </c>
      <c r="H5" s="61"/>
      <c r="I5" s="61" t="s">
        <v>9</v>
      </c>
    </row>
    <row r="6" spans="1:9" ht="27">
      <c r="A6" s="61"/>
      <c r="B6" s="61"/>
      <c r="C6" s="61"/>
      <c r="D6" s="61"/>
      <c r="E6" s="61"/>
      <c r="F6" s="61"/>
      <c r="G6" s="2" t="s">
        <v>10</v>
      </c>
      <c r="H6" s="2" t="s">
        <v>11</v>
      </c>
      <c r="I6" s="61"/>
    </row>
    <row r="7" spans="1:9">
      <c r="A7" s="2" t="s">
        <v>12</v>
      </c>
      <c r="B7" s="3">
        <f>B8+B59+B57</f>
        <v>5837202</v>
      </c>
      <c r="C7" s="3">
        <f t="shared" ref="C7:H7" si="0">C8+C59+C57</f>
        <v>2348155</v>
      </c>
      <c r="D7" s="3">
        <f t="shared" si="0"/>
        <v>3489047</v>
      </c>
      <c r="E7" s="3">
        <f t="shared" si="0"/>
        <v>1500311</v>
      </c>
      <c r="F7" s="3">
        <f t="shared" si="0"/>
        <v>183861</v>
      </c>
      <c r="G7" s="3">
        <f t="shared" si="0"/>
        <v>18709</v>
      </c>
      <c r="H7" s="3">
        <f t="shared" si="0"/>
        <v>16528</v>
      </c>
      <c r="I7" s="2"/>
    </row>
    <row r="8" spans="1:9">
      <c r="A8" s="4" t="s">
        <v>13</v>
      </c>
      <c r="B8" s="3">
        <f>B9+B15+B20+B26</f>
        <v>4670776</v>
      </c>
      <c r="C8" s="3">
        <f t="shared" ref="C8:C21" si="1">B8-D8</f>
        <v>1652434</v>
      </c>
      <c r="D8" s="3">
        <f>D9+D15+D20+D26</f>
        <v>3018342</v>
      </c>
      <c r="E8" s="3">
        <f>E9+E15+E20+E26</f>
        <v>156700</v>
      </c>
      <c r="F8" s="3">
        <f>F9+F15+F20+F26</f>
        <v>486</v>
      </c>
      <c r="G8" s="3">
        <f>G9+G15+G20+G26</f>
        <v>7454</v>
      </c>
      <c r="H8" s="3">
        <f>H9+H15+H20+H26</f>
        <v>6285</v>
      </c>
      <c r="I8" s="2"/>
    </row>
    <row r="9" spans="1:9" ht="15.95" customHeight="1">
      <c r="A9" s="5" t="s">
        <v>14</v>
      </c>
      <c r="B9" s="3">
        <f>SUM(B10:B14)</f>
        <v>4059226</v>
      </c>
      <c r="C9" s="3">
        <f t="shared" si="1"/>
        <v>1368492</v>
      </c>
      <c r="D9" s="3">
        <f>SUM(D10:D14)</f>
        <v>2690734</v>
      </c>
      <c r="E9" s="3">
        <f>SUM(E10:E14)</f>
        <v>398</v>
      </c>
      <c r="F9" s="3">
        <f>SUM(F10:F14)</f>
        <v>7643</v>
      </c>
      <c r="G9" s="3">
        <f>SUM(G10:G14)</f>
        <v>81</v>
      </c>
      <c r="H9" s="3">
        <f>SUM(H10:H14)</f>
        <v>80</v>
      </c>
      <c r="I9" s="24" t="s">
        <v>15</v>
      </c>
    </row>
    <row r="10" spans="1:9">
      <c r="A10" s="26" t="s">
        <v>65</v>
      </c>
      <c r="B10" s="6">
        <v>125838</v>
      </c>
      <c r="C10" s="6">
        <f t="shared" si="1"/>
        <v>24749</v>
      </c>
      <c r="D10" s="6">
        <v>101089</v>
      </c>
      <c r="E10" s="6">
        <v>0</v>
      </c>
      <c r="F10" s="6">
        <v>-301</v>
      </c>
      <c r="G10" s="6">
        <v>37</v>
      </c>
      <c r="H10" s="6">
        <v>36</v>
      </c>
      <c r="I10" s="24" t="s">
        <v>15</v>
      </c>
    </row>
    <row r="11" spans="1:9">
      <c r="A11" s="26" t="s">
        <v>66</v>
      </c>
      <c r="B11" s="6">
        <v>18957</v>
      </c>
      <c r="C11" s="6">
        <f t="shared" si="1"/>
        <v>4745</v>
      </c>
      <c r="D11" s="6">
        <v>14212</v>
      </c>
      <c r="E11" s="6">
        <v>305</v>
      </c>
      <c r="F11" s="6">
        <v>266</v>
      </c>
      <c r="G11" s="6">
        <v>8</v>
      </c>
      <c r="H11" s="6">
        <v>8</v>
      </c>
      <c r="I11" s="24" t="s">
        <v>15</v>
      </c>
    </row>
    <row r="12" spans="1:9">
      <c r="A12" s="26" t="s">
        <v>64</v>
      </c>
      <c r="B12" s="6">
        <v>3896067</v>
      </c>
      <c r="C12" s="6">
        <f t="shared" si="1"/>
        <v>1330619</v>
      </c>
      <c r="D12" s="6">
        <v>2565448</v>
      </c>
      <c r="E12" s="6"/>
      <c r="F12" s="6">
        <v>7752</v>
      </c>
      <c r="G12" s="6">
        <v>12</v>
      </c>
      <c r="H12" s="6">
        <v>12</v>
      </c>
      <c r="I12" s="24" t="s">
        <v>15</v>
      </c>
    </row>
    <row r="13" spans="1:9">
      <c r="A13" s="27" t="s">
        <v>67</v>
      </c>
      <c r="B13" s="6">
        <v>7382</v>
      </c>
      <c r="C13" s="6">
        <f t="shared" si="1"/>
        <v>1364</v>
      </c>
      <c r="D13" s="6">
        <v>6018</v>
      </c>
      <c r="E13" s="6">
        <v>93</v>
      </c>
      <c r="F13" s="6">
        <v>-41</v>
      </c>
      <c r="G13" s="6">
        <v>13</v>
      </c>
      <c r="H13" s="6">
        <v>13</v>
      </c>
      <c r="I13" s="24" t="s">
        <v>15</v>
      </c>
    </row>
    <row r="14" spans="1:9">
      <c r="A14" s="27" t="s">
        <v>68</v>
      </c>
      <c r="B14" s="6">
        <v>10982</v>
      </c>
      <c r="C14" s="6">
        <f t="shared" si="1"/>
        <v>7015</v>
      </c>
      <c r="D14" s="6">
        <v>3967</v>
      </c>
      <c r="E14" s="6">
        <v>0</v>
      </c>
      <c r="F14" s="6">
        <v>-33</v>
      </c>
      <c r="G14" s="6">
        <v>11</v>
      </c>
      <c r="H14" s="6">
        <v>11</v>
      </c>
      <c r="I14" s="24" t="s">
        <v>15</v>
      </c>
    </row>
    <row r="15" spans="1:9">
      <c r="A15" s="7" t="s">
        <v>16</v>
      </c>
      <c r="B15" s="8">
        <f>SUM(B16:B19)</f>
        <v>87627</v>
      </c>
      <c r="C15" s="3">
        <f t="shared" si="1"/>
        <v>52796</v>
      </c>
      <c r="D15" s="8">
        <f>SUM(D16:D19)</f>
        <v>34831</v>
      </c>
      <c r="E15" s="8">
        <f>SUM(E16:E19)</f>
        <v>23990</v>
      </c>
      <c r="F15" s="8">
        <f>SUM(F16:F19)</f>
        <v>629</v>
      </c>
      <c r="G15" s="8">
        <f>SUM(G16:G19)</f>
        <v>500</v>
      </c>
      <c r="H15" s="8">
        <f>SUM(H16:H19)</f>
        <v>446</v>
      </c>
      <c r="I15" s="7"/>
    </row>
    <row r="16" spans="1:9">
      <c r="A16" s="28" t="s">
        <v>69</v>
      </c>
      <c r="B16" s="10">
        <v>20298</v>
      </c>
      <c r="C16" s="6">
        <f t="shared" si="1"/>
        <v>2369</v>
      </c>
      <c r="D16" s="10">
        <v>17929</v>
      </c>
      <c r="E16" s="10">
        <v>1176</v>
      </c>
      <c r="F16" s="10">
        <v>-174</v>
      </c>
      <c r="G16" s="10">
        <v>122</v>
      </c>
      <c r="H16" s="10">
        <v>122</v>
      </c>
      <c r="I16" s="9"/>
    </row>
    <row r="17" spans="1:9">
      <c r="A17" s="28" t="s">
        <v>70</v>
      </c>
      <c r="B17" s="10">
        <v>19844</v>
      </c>
      <c r="C17" s="6">
        <f t="shared" si="1"/>
        <v>17913</v>
      </c>
      <c r="D17" s="10">
        <v>1931</v>
      </c>
      <c r="E17" s="10">
        <v>7606</v>
      </c>
      <c r="F17" s="10">
        <v>587</v>
      </c>
      <c r="G17" s="10">
        <v>108</v>
      </c>
      <c r="H17" s="10">
        <v>70</v>
      </c>
      <c r="I17" s="9"/>
    </row>
    <row r="18" spans="1:9">
      <c r="A18" s="28" t="s">
        <v>71</v>
      </c>
      <c r="B18" s="10">
        <v>45116</v>
      </c>
      <c r="C18" s="6">
        <f t="shared" si="1"/>
        <v>29076</v>
      </c>
      <c r="D18" s="10">
        <v>16040</v>
      </c>
      <c r="E18" s="10">
        <v>13283</v>
      </c>
      <c r="F18" s="10">
        <v>218</v>
      </c>
      <c r="G18" s="10">
        <v>148</v>
      </c>
      <c r="H18" s="10">
        <v>132</v>
      </c>
      <c r="I18" s="9"/>
    </row>
    <row r="19" spans="1:9">
      <c r="A19" s="28" t="s">
        <v>72</v>
      </c>
      <c r="B19" s="10">
        <v>2369</v>
      </c>
      <c r="C19" s="6">
        <f t="shared" si="1"/>
        <v>3438</v>
      </c>
      <c r="D19" s="10">
        <v>-1069</v>
      </c>
      <c r="E19" s="10">
        <v>1925</v>
      </c>
      <c r="F19" s="10">
        <v>-2</v>
      </c>
      <c r="G19" s="10">
        <v>122</v>
      </c>
      <c r="H19" s="10">
        <v>122</v>
      </c>
      <c r="I19" s="9" t="s">
        <v>17</v>
      </c>
    </row>
    <row r="20" spans="1:9">
      <c r="A20" s="7" t="s">
        <v>18</v>
      </c>
      <c r="B20" s="8">
        <f>SUM(B21:B25)</f>
        <v>297638</v>
      </c>
      <c r="C20" s="3">
        <f t="shared" si="1"/>
        <v>123968</v>
      </c>
      <c r="D20" s="8">
        <f>SUM(D21:D25)</f>
        <v>173670</v>
      </c>
      <c r="E20" s="8">
        <f>SUM(E21:E25)</f>
        <v>51269</v>
      </c>
      <c r="F20" s="8">
        <f>SUM(F21:F25)</f>
        <v>-6296</v>
      </c>
      <c r="G20" s="8">
        <f>SUM(G21:G25)</f>
        <v>4125</v>
      </c>
      <c r="H20" s="8">
        <f>SUM(H21:H25)</f>
        <v>3338</v>
      </c>
      <c r="I20" s="9"/>
    </row>
    <row r="21" spans="1:9">
      <c r="A21" s="11" t="s">
        <v>19</v>
      </c>
      <c r="B21" s="12">
        <v>176941</v>
      </c>
      <c r="C21" s="6">
        <f t="shared" si="1"/>
        <v>48142</v>
      </c>
      <c r="D21" s="12">
        <v>128799</v>
      </c>
      <c r="E21" s="12">
        <v>26993</v>
      </c>
      <c r="F21" s="12">
        <v>-3677</v>
      </c>
      <c r="G21" s="13">
        <v>1420</v>
      </c>
      <c r="H21" s="13">
        <v>1201</v>
      </c>
      <c r="I21" s="25" t="s">
        <v>17</v>
      </c>
    </row>
    <row r="22" spans="1:9">
      <c r="A22" s="11" t="s">
        <v>20</v>
      </c>
      <c r="B22" s="12">
        <v>51533</v>
      </c>
      <c r="C22" s="6">
        <f t="shared" ref="C22:C38" si="2">B22-D22</f>
        <v>19292</v>
      </c>
      <c r="D22" s="12">
        <v>32241</v>
      </c>
      <c r="E22" s="12">
        <v>13299</v>
      </c>
      <c r="F22" s="12">
        <v>-1312</v>
      </c>
      <c r="G22" s="14">
        <v>2221</v>
      </c>
      <c r="H22" s="14">
        <v>1748</v>
      </c>
      <c r="I22" s="25" t="s">
        <v>17</v>
      </c>
    </row>
    <row r="23" spans="1:9">
      <c r="A23" s="11" t="s">
        <v>21</v>
      </c>
      <c r="B23" s="12">
        <v>3800</v>
      </c>
      <c r="C23" s="6">
        <f t="shared" si="2"/>
        <v>3928</v>
      </c>
      <c r="D23" s="12">
        <v>-128</v>
      </c>
      <c r="E23" s="12">
        <v>2400</v>
      </c>
      <c r="F23" s="12">
        <v>40</v>
      </c>
      <c r="G23" s="14">
        <v>178</v>
      </c>
      <c r="H23" s="14">
        <v>108</v>
      </c>
      <c r="I23" s="25"/>
    </row>
    <row r="24" spans="1:9">
      <c r="A24" s="11" t="s">
        <v>22</v>
      </c>
      <c r="B24" s="12">
        <v>59014</v>
      </c>
      <c r="C24" s="6">
        <f t="shared" si="2"/>
        <v>51901</v>
      </c>
      <c r="D24" s="12">
        <v>7113</v>
      </c>
      <c r="E24" s="12">
        <v>8255</v>
      </c>
      <c r="F24" s="12">
        <v>-1321</v>
      </c>
      <c r="G24" s="14">
        <v>288</v>
      </c>
      <c r="H24" s="14">
        <v>263</v>
      </c>
      <c r="I24" s="25"/>
    </row>
    <row r="25" spans="1:9">
      <c r="A25" s="11" t="s">
        <v>23</v>
      </c>
      <c r="B25" s="12">
        <v>6350</v>
      </c>
      <c r="C25" s="6">
        <f t="shared" si="2"/>
        <v>705</v>
      </c>
      <c r="D25" s="12">
        <v>5645</v>
      </c>
      <c r="E25" s="12">
        <v>322</v>
      </c>
      <c r="F25" s="12">
        <v>-26</v>
      </c>
      <c r="G25" s="14">
        <v>18</v>
      </c>
      <c r="H25" s="14">
        <v>18</v>
      </c>
      <c r="I25" s="25"/>
    </row>
    <row r="26" spans="1:9">
      <c r="A26" s="15" t="s">
        <v>24</v>
      </c>
      <c r="B26" s="16">
        <f>SUM(B27:B56)</f>
        <v>226285</v>
      </c>
      <c r="C26" s="3">
        <f t="shared" si="2"/>
        <v>107178</v>
      </c>
      <c r="D26" s="16">
        <f>SUM(D27:D56)</f>
        <v>119107</v>
      </c>
      <c r="E26" s="16">
        <f>SUM(E27:E56)</f>
        <v>81043</v>
      </c>
      <c r="F26" s="16">
        <f>SUM(F27:F56)</f>
        <v>-1490</v>
      </c>
      <c r="G26" s="16">
        <f>SUM(G27:G56)</f>
        <v>2748</v>
      </c>
      <c r="H26" s="16">
        <f>SUM(H27:H56)</f>
        <v>2421</v>
      </c>
      <c r="I26" s="25"/>
    </row>
    <row r="27" spans="1:9">
      <c r="A27" s="11" t="s">
        <v>25</v>
      </c>
      <c r="B27" s="12">
        <v>84377</v>
      </c>
      <c r="C27" s="6">
        <f t="shared" si="2"/>
        <v>81041</v>
      </c>
      <c r="D27" s="12">
        <v>3336</v>
      </c>
      <c r="E27" s="12">
        <v>63995</v>
      </c>
      <c r="F27" s="12">
        <v>166</v>
      </c>
      <c r="G27" s="14">
        <v>570</v>
      </c>
      <c r="H27" s="14">
        <v>425</v>
      </c>
      <c r="I27" s="25"/>
    </row>
    <row r="28" spans="1:9">
      <c r="A28" s="11" t="s">
        <v>26</v>
      </c>
      <c r="B28" s="12">
        <v>10008</v>
      </c>
      <c r="C28" s="6">
        <f t="shared" si="2"/>
        <v>47</v>
      </c>
      <c r="D28" s="12">
        <v>9961</v>
      </c>
      <c r="E28" s="12">
        <v>1048</v>
      </c>
      <c r="F28" s="12">
        <v>0</v>
      </c>
      <c r="G28" s="14">
        <v>43</v>
      </c>
      <c r="H28" s="14">
        <v>43</v>
      </c>
      <c r="I28" s="25"/>
    </row>
    <row r="29" spans="1:9">
      <c r="A29" s="11" t="s">
        <v>27</v>
      </c>
      <c r="B29" s="12">
        <v>30988</v>
      </c>
      <c r="C29" s="6">
        <f t="shared" si="2"/>
        <v>525</v>
      </c>
      <c r="D29" s="12">
        <v>30463</v>
      </c>
      <c r="E29" s="12">
        <v>2479</v>
      </c>
      <c r="F29" s="12">
        <v>0</v>
      </c>
      <c r="G29" s="14">
        <v>184</v>
      </c>
      <c r="H29" s="14">
        <v>184</v>
      </c>
      <c r="I29" s="25"/>
    </row>
    <row r="30" spans="1:9">
      <c r="A30" s="11" t="s">
        <v>28</v>
      </c>
      <c r="B30" s="12">
        <v>193</v>
      </c>
      <c r="C30" s="6">
        <f t="shared" si="2"/>
        <v>97</v>
      </c>
      <c r="D30" s="12">
        <v>96</v>
      </c>
      <c r="E30" s="12">
        <v>94</v>
      </c>
      <c r="F30" s="12">
        <v>72</v>
      </c>
      <c r="G30" s="14">
        <v>0</v>
      </c>
      <c r="H30" s="14">
        <v>0</v>
      </c>
      <c r="I30" s="25"/>
    </row>
    <row r="31" spans="1:9">
      <c r="A31" s="11" t="s">
        <v>29</v>
      </c>
      <c r="B31" s="12">
        <v>154</v>
      </c>
      <c r="C31" s="6">
        <f t="shared" si="2"/>
        <v>79</v>
      </c>
      <c r="D31" s="12">
        <v>75</v>
      </c>
      <c r="E31" s="12">
        <v>196</v>
      </c>
      <c r="F31" s="12">
        <v>3</v>
      </c>
      <c r="G31" s="14">
        <v>15</v>
      </c>
      <c r="H31" s="14">
        <v>15</v>
      </c>
      <c r="I31" s="25"/>
    </row>
    <row r="32" spans="1:9">
      <c r="A32" s="11" t="s">
        <v>30</v>
      </c>
      <c r="B32" s="12">
        <v>57</v>
      </c>
      <c r="C32" s="6">
        <f t="shared" si="2"/>
        <v>108</v>
      </c>
      <c r="D32" s="12">
        <v>-51</v>
      </c>
      <c r="E32" s="12">
        <v>82</v>
      </c>
      <c r="F32" s="12">
        <v>-18</v>
      </c>
      <c r="G32" s="14">
        <v>10</v>
      </c>
      <c r="H32" s="14">
        <v>10</v>
      </c>
      <c r="I32" s="25"/>
    </row>
    <row r="33" spans="1:9">
      <c r="A33" s="11" t="s">
        <v>31</v>
      </c>
      <c r="B33" s="12">
        <v>11930</v>
      </c>
      <c r="C33" s="6">
        <f t="shared" si="2"/>
        <v>5397</v>
      </c>
      <c r="D33" s="12">
        <v>6533</v>
      </c>
      <c r="E33" s="12">
        <v>4691</v>
      </c>
      <c r="F33" s="12">
        <v>-186</v>
      </c>
      <c r="G33" s="14">
        <v>320</v>
      </c>
      <c r="H33" s="14">
        <v>307</v>
      </c>
      <c r="I33" s="25"/>
    </row>
    <row r="34" spans="1:9">
      <c r="A34" s="11" t="s">
        <v>32</v>
      </c>
      <c r="B34" s="12">
        <v>239</v>
      </c>
      <c r="C34" s="6">
        <f t="shared" si="2"/>
        <v>396</v>
      </c>
      <c r="D34" s="12">
        <v>-157</v>
      </c>
      <c r="E34" s="12">
        <v>173</v>
      </c>
      <c r="F34" s="12">
        <v>-8</v>
      </c>
      <c r="G34" s="14">
        <v>28</v>
      </c>
      <c r="H34" s="14">
        <v>21</v>
      </c>
      <c r="I34" s="25"/>
    </row>
    <row r="35" spans="1:9">
      <c r="A35" s="11" t="s">
        <v>33</v>
      </c>
      <c r="B35" s="12">
        <v>577</v>
      </c>
      <c r="C35" s="6">
        <f t="shared" si="2"/>
        <v>0</v>
      </c>
      <c r="D35" s="12">
        <v>577</v>
      </c>
      <c r="E35" s="12">
        <v>1508</v>
      </c>
      <c r="F35" s="12">
        <v>-564</v>
      </c>
      <c r="G35" s="14">
        <v>650</v>
      </c>
      <c r="H35" s="14">
        <v>650</v>
      </c>
      <c r="I35" s="25"/>
    </row>
    <row r="36" spans="1:9">
      <c r="A36" s="11" t="s">
        <v>34</v>
      </c>
      <c r="B36" s="12">
        <v>1308</v>
      </c>
      <c r="C36" s="6">
        <f t="shared" si="2"/>
        <v>0</v>
      </c>
      <c r="D36" s="12">
        <v>1308</v>
      </c>
      <c r="E36" s="12">
        <v>1498</v>
      </c>
      <c r="F36" s="12">
        <v>16</v>
      </c>
      <c r="G36" s="14">
        <v>144</v>
      </c>
      <c r="H36" s="14">
        <v>18</v>
      </c>
      <c r="I36" s="25"/>
    </row>
    <row r="37" spans="1:9">
      <c r="A37" s="11" t="s">
        <v>35</v>
      </c>
      <c r="B37" s="12">
        <v>696</v>
      </c>
      <c r="C37" s="6">
        <f t="shared" si="2"/>
        <v>1030</v>
      </c>
      <c r="D37" s="12">
        <v>-334</v>
      </c>
      <c r="E37" s="12">
        <v>717</v>
      </c>
      <c r="F37" s="12">
        <v>-116</v>
      </c>
      <c r="G37" s="14">
        <v>140</v>
      </c>
      <c r="H37" s="14">
        <v>140</v>
      </c>
      <c r="I37" s="25"/>
    </row>
    <row r="38" spans="1:9">
      <c r="A38" s="11" t="s">
        <v>36</v>
      </c>
      <c r="B38" s="12">
        <v>1608</v>
      </c>
      <c r="C38" s="6">
        <f t="shared" si="2"/>
        <v>222</v>
      </c>
      <c r="D38" s="12">
        <v>1386</v>
      </c>
      <c r="E38" s="12">
        <v>1264</v>
      </c>
      <c r="F38" s="12">
        <v>173</v>
      </c>
      <c r="G38" s="14">
        <v>64</v>
      </c>
      <c r="H38" s="14">
        <v>64</v>
      </c>
      <c r="I38" s="25"/>
    </row>
    <row r="39" spans="1:9">
      <c r="A39" s="11" t="s">
        <v>37</v>
      </c>
      <c r="B39" s="12">
        <v>191</v>
      </c>
      <c r="C39" s="6">
        <f t="shared" ref="C39:C56" si="3">B39-D39</f>
        <v>278</v>
      </c>
      <c r="D39" s="12">
        <v>-87</v>
      </c>
      <c r="E39" s="12">
        <v>939</v>
      </c>
      <c r="F39" s="12">
        <v>-43</v>
      </c>
      <c r="G39" s="14">
        <v>269</v>
      </c>
      <c r="H39" s="14">
        <v>269</v>
      </c>
      <c r="I39" s="25"/>
    </row>
    <row r="40" spans="1:9">
      <c r="A40" s="11" t="s">
        <v>38</v>
      </c>
      <c r="B40" s="12">
        <v>334</v>
      </c>
      <c r="C40" s="6">
        <f t="shared" si="3"/>
        <v>265</v>
      </c>
      <c r="D40" s="12">
        <v>69</v>
      </c>
      <c r="E40" s="12">
        <v>181</v>
      </c>
      <c r="F40" s="12">
        <v>12</v>
      </c>
      <c r="G40" s="14">
        <v>26</v>
      </c>
      <c r="H40" s="14">
        <v>26</v>
      </c>
      <c r="I40" s="25"/>
    </row>
    <row r="41" spans="1:9">
      <c r="A41" s="11" t="s">
        <v>39</v>
      </c>
      <c r="B41" s="12">
        <v>451</v>
      </c>
      <c r="C41" s="6">
        <f t="shared" si="3"/>
        <v>248</v>
      </c>
      <c r="D41" s="12">
        <v>203</v>
      </c>
      <c r="E41" s="12">
        <v>0</v>
      </c>
      <c r="F41" s="12">
        <v>-31</v>
      </c>
      <c r="G41" s="14">
        <v>0</v>
      </c>
      <c r="H41" s="14">
        <v>0</v>
      </c>
      <c r="I41" s="25"/>
    </row>
    <row r="42" spans="1:9">
      <c r="A42" s="11" t="s">
        <v>40</v>
      </c>
      <c r="B42" s="12">
        <v>131</v>
      </c>
      <c r="C42" s="6">
        <f t="shared" si="3"/>
        <v>207</v>
      </c>
      <c r="D42" s="12">
        <v>-76</v>
      </c>
      <c r="E42" s="12">
        <v>19</v>
      </c>
      <c r="F42" s="12">
        <v>-54</v>
      </c>
      <c r="G42" s="14">
        <v>9</v>
      </c>
      <c r="H42" s="14">
        <v>9</v>
      </c>
      <c r="I42" s="25"/>
    </row>
    <row r="43" spans="1:9">
      <c r="A43" s="11" t="s">
        <v>41</v>
      </c>
      <c r="B43" s="12">
        <v>4875</v>
      </c>
      <c r="C43" s="6">
        <f t="shared" si="3"/>
        <v>877</v>
      </c>
      <c r="D43" s="12">
        <v>3998</v>
      </c>
      <c r="E43" s="12">
        <v>153</v>
      </c>
      <c r="F43" s="12">
        <v>-69</v>
      </c>
      <c r="G43" s="14">
        <v>15</v>
      </c>
      <c r="H43" s="14">
        <v>15</v>
      </c>
      <c r="I43" s="25"/>
    </row>
    <row r="44" spans="1:9">
      <c r="A44" s="11" t="s">
        <v>42</v>
      </c>
      <c r="B44" s="12">
        <v>1258</v>
      </c>
      <c r="C44" s="6">
        <f t="shared" si="3"/>
        <v>511</v>
      </c>
      <c r="D44" s="12">
        <v>747</v>
      </c>
      <c r="E44" s="12">
        <v>73</v>
      </c>
      <c r="F44" s="12">
        <v>-40</v>
      </c>
      <c r="G44" s="14">
        <v>8</v>
      </c>
      <c r="H44" s="14">
        <v>8</v>
      </c>
      <c r="I44" s="25"/>
    </row>
    <row r="45" spans="1:9">
      <c r="A45" s="11" t="s">
        <v>43</v>
      </c>
      <c r="B45" s="12">
        <v>3104</v>
      </c>
      <c r="C45" s="6">
        <f t="shared" si="3"/>
        <v>2423</v>
      </c>
      <c r="D45" s="12">
        <v>681</v>
      </c>
      <c r="E45" s="12">
        <v>13</v>
      </c>
      <c r="F45" s="12">
        <v>-21</v>
      </c>
      <c r="G45" s="14">
        <v>12</v>
      </c>
      <c r="H45" s="14">
        <v>12</v>
      </c>
      <c r="I45" s="25"/>
    </row>
    <row r="46" spans="1:9">
      <c r="A46" s="11" t="s">
        <v>44</v>
      </c>
      <c r="B46" s="12">
        <v>62312</v>
      </c>
      <c r="C46" s="6">
        <f t="shared" si="3"/>
        <v>4977</v>
      </c>
      <c r="D46" s="12">
        <v>57335</v>
      </c>
      <c r="E46" s="12">
        <v>709</v>
      </c>
      <c r="F46" s="12">
        <v>-350</v>
      </c>
      <c r="G46" s="14">
        <v>94</v>
      </c>
      <c r="H46" s="14">
        <v>68</v>
      </c>
      <c r="I46" s="25"/>
    </row>
    <row r="47" spans="1:9">
      <c r="A47" s="11" t="s">
        <v>45</v>
      </c>
      <c r="B47" s="12">
        <v>693</v>
      </c>
      <c r="C47" s="6">
        <f t="shared" si="3"/>
        <v>820</v>
      </c>
      <c r="D47" s="12">
        <v>-127</v>
      </c>
      <c r="E47" s="12">
        <v>0</v>
      </c>
      <c r="F47" s="12">
        <v>-17</v>
      </c>
      <c r="G47" s="14">
        <v>7</v>
      </c>
      <c r="H47" s="14">
        <v>7</v>
      </c>
      <c r="I47" s="25"/>
    </row>
    <row r="48" spans="1:9">
      <c r="A48" s="11" t="s">
        <v>46</v>
      </c>
      <c r="B48" s="12">
        <v>1184</v>
      </c>
      <c r="C48" s="6">
        <f t="shared" si="3"/>
        <v>218</v>
      </c>
      <c r="D48" s="12">
        <v>966</v>
      </c>
      <c r="E48" s="12">
        <v>0</v>
      </c>
      <c r="F48" s="12">
        <v>24</v>
      </c>
      <c r="G48" s="14">
        <v>3</v>
      </c>
      <c r="H48" s="14">
        <v>3</v>
      </c>
      <c r="I48" s="25"/>
    </row>
    <row r="49" spans="1:9">
      <c r="A49" s="11" t="s">
        <v>47</v>
      </c>
      <c r="B49" s="12">
        <v>3</v>
      </c>
      <c r="C49" s="6">
        <f t="shared" si="3"/>
        <v>-196</v>
      </c>
      <c r="D49" s="12">
        <v>199</v>
      </c>
      <c r="E49" s="12">
        <v>358</v>
      </c>
      <c r="F49" s="12">
        <v>-3</v>
      </c>
      <c r="G49" s="14">
        <v>0</v>
      </c>
      <c r="H49" s="14">
        <v>0</v>
      </c>
      <c r="I49" s="25"/>
    </row>
    <row r="50" spans="1:9">
      <c r="A50" s="17" t="s">
        <v>48</v>
      </c>
      <c r="B50" s="12">
        <v>6480</v>
      </c>
      <c r="C50" s="6">
        <f t="shared" si="3"/>
        <v>284</v>
      </c>
      <c r="D50" s="12">
        <v>6196</v>
      </c>
      <c r="E50" s="12">
        <v>703</v>
      </c>
      <c r="F50" s="12">
        <v>-143</v>
      </c>
      <c r="G50" s="14">
        <v>7</v>
      </c>
      <c r="H50" s="14">
        <v>7</v>
      </c>
      <c r="I50" s="25"/>
    </row>
    <row r="51" spans="1:9">
      <c r="A51" s="11" t="s">
        <v>49</v>
      </c>
      <c r="B51" s="12">
        <v>264</v>
      </c>
      <c r="C51" s="6">
        <f t="shared" si="3"/>
        <v>177</v>
      </c>
      <c r="D51" s="12">
        <v>87</v>
      </c>
      <c r="E51" s="12">
        <v>11</v>
      </c>
      <c r="F51" s="12">
        <v>0</v>
      </c>
      <c r="G51" s="14">
        <v>2</v>
      </c>
      <c r="H51" s="14">
        <v>2</v>
      </c>
      <c r="I51" s="25"/>
    </row>
    <row r="52" spans="1:9">
      <c r="A52" s="11" t="s">
        <v>50</v>
      </c>
      <c r="B52" s="12">
        <v>142</v>
      </c>
      <c r="C52" s="6">
        <f t="shared" si="3"/>
        <v>56</v>
      </c>
      <c r="D52" s="12">
        <v>86</v>
      </c>
      <c r="E52" s="12">
        <v>10</v>
      </c>
      <c r="F52" s="12">
        <v>-30</v>
      </c>
      <c r="G52" s="14">
        <v>8</v>
      </c>
      <c r="H52" s="14">
        <v>8</v>
      </c>
      <c r="I52" s="25"/>
    </row>
    <row r="53" spans="1:9">
      <c r="A53" s="11" t="s">
        <v>51</v>
      </c>
      <c r="B53" s="12">
        <v>1340</v>
      </c>
      <c r="C53" s="6">
        <f t="shared" si="3"/>
        <v>5271</v>
      </c>
      <c r="D53" s="12">
        <v>-3931</v>
      </c>
      <c r="E53" s="12">
        <v>93</v>
      </c>
      <c r="F53" s="12">
        <v>-157</v>
      </c>
      <c r="G53" s="14">
        <v>61</v>
      </c>
      <c r="H53" s="14">
        <v>61</v>
      </c>
      <c r="I53" s="25"/>
    </row>
    <row r="54" spans="1:9">
      <c r="A54" s="11" t="s">
        <v>52</v>
      </c>
      <c r="B54" s="12">
        <v>384</v>
      </c>
      <c r="C54" s="6">
        <f t="shared" si="3"/>
        <v>647</v>
      </c>
      <c r="D54" s="12">
        <v>-263</v>
      </c>
      <c r="E54" s="12">
        <v>36</v>
      </c>
      <c r="F54" s="12">
        <v>-21</v>
      </c>
      <c r="G54" s="14">
        <v>32</v>
      </c>
      <c r="H54" s="14">
        <v>32</v>
      </c>
      <c r="I54" s="25"/>
    </row>
    <row r="55" spans="1:9">
      <c r="A55" s="11" t="s">
        <v>53</v>
      </c>
      <c r="B55" s="12">
        <v>311</v>
      </c>
      <c r="C55" s="6">
        <f t="shared" si="3"/>
        <v>631</v>
      </c>
      <c r="D55" s="12">
        <v>-320</v>
      </c>
      <c r="E55" s="12">
        <v>0</v>
      </c>
      <c r="F55" s="12">
        <v>-11</v>
      </c>
      <c r="G55" s="14">
        <v>5</v>
      </c>
      <c r="H55" s="14">
        <v>5</v>
      </c>
      <c r="I55" s="25"/>
    </row>
    <row r="56" spans="1:9">
      <c r="A56" s="11" t="s">
        <v>54</v>
      </c>
      <c r="B56" s="12">
        <v>693</v>
      </c>
      <c r="C56" s="6">
        <f t="shared" si="3"/>
        <v>542</v>
      </c>
      <c r="D56" s="12">
        <v>151</v>
      </c>
      <c r="E56" s="12">
        <v>0</v>
      </c>
      <c r="F56" s="12">
        <v>-74</v>
      </c>
      <c r="G56" s="14">
        <v>22</v>
      </c>
      <c r="H56" s="14">
        <v>12</v>
      </c>
      <c r="I56" s="25"/>
    </row>
    <row r="57" spans="1:9">
      <c r="A57" s="15" t="s">
        <v>55</v>
      </c>
      <c r="B57" s="18">
        <f>B58</f>
        <v>43909</v>
      </c>
      <c r="C57" s="18">
        <f t="shared" ref="C57:H57" si="4">C58</f>
        <v>33034</v>
      </c>
      <c r="D57" s="18">
        <f t="shared" si="4"/>
        <v>10875</v>
      </c>
      <c r="E57" s="18">
        <f t="shared" si="4"/>
        <v>20749</v>
      </c>
      <c r="F57" s="18">
        <f t="shared" si="4"/>
        <v>-455</v>
      </c>
      <c r="G57" s="18">
        <f t="shared" si="4"/>
        <v>1056</v>
      </c>
      <c r="H57" s="18">
        <f t="shared" si="4"/>
        <v>768</v>
      </c>
      <c r="I57" s="25"/>
    </row>
    <row r="58" spans="1:9">
      <c r="A58" s="11" t="s">
        <v>56</v>
      </c>
      <c r="B58" s="12">
        <v>43909</v>
      </c>
      <c r="C58" s="6">
        <f t="shared" ref="C58:C65" si="5">B58-D58</f>
        <v>33034</v>
      </c>
      <c r="D58" s="12">
        <v>10875</v>
      </c>
      <c r="E58" s="12">
        <v>20749</v>
      </c>
      <c r="F58" s="12">
        <v>-455</v>
      </c>
      <c r="G58" s="13">
        <v>1056</v>
      </c>
      <c r="H58" s="13">
        <v>768</v>
      </c>
      <c r="I58" s="25" t="s">
        <v>17</v>
      </c>
    </row>
    <row r="59" spans="1:9">
      <c r="A59" s="19" t="s">
        <v>57</v>
      </c>
      <c r="B59" s="20">
        <f>SUM(B60:B65)</f>
        <v>1122517</v>
      </c>
      <c r="C59" s="3">
        <f t="shared" si="5"/>
        <v>662687</v>
      </c>
      <c r="D59" s="20">
        <f>SUM(D60:D65)</f>
        <v>459830</v>
      </c>
      <c r="E59" s="20">
        <f>SUM(E60:E65)</f>
        <v>1322862</v>
      </c>
      <c r="F59" s="20">
        <f>SUM(F60:F65)</f>
        <v>183830</v>
      </c>
      <c r="G59" s="20">
        <f>SUM(G60:G65)</f>
        <v>10199</v>
      </c>
      <c r="H59" s="20">
        <f>SUM(H60:H65)</f>
        <v>9475</v>
      </c>
      <c r="I59" s="25"/>
    </row>
    <row r="60" spans="1:9">
      <c r="A60" s="21" t="s">
        <v>58</v>
      </c>
      <c r="B60" s="12">
        <v>697707</v>
      </c>
      <c r="C60" s="6">
        <f t="shared" si="5"/>
        <v>381220</v>
      </c>
      <c r="D60" s="12">
        <v>316487</v>
      </c>
      <c r="E60" s="12">
        <v>1098389</v>
      </c>
      <c r="F60" s="12">
        <v>100942</v>
      </c>
      <c r="G60" s="14">
        <v>5256</v>
      </c>
      <c r="H60" s="14">
        <v>5125</v>
      </c>
      <c r="I60" s="25"/>
    </row>
    <row r="61" spans="1:9">
      <c r="A61" s="22" t="s">
        <v>59</v>
      </c>
      <c r="B61" s="12">
        <v>62395</v>
      </c>
      <c r="C61" s="6">
        <f t="shared" si="5"/>
        <v>88985</v>
      </c>
      <c r="D61" s="12">
        <v>-26590</v>
      </c>
      <c r="E61" s="12">
        <v>55027</v>
      </c>
      <c r="F61" s="12">
        <v>2372</v>
      </c>
      <c r="G61" s="14">
        <v>2788</v>
      </c>
      <c r="H61" s="14">
        <v>2601</v>
      </c>
      <c r="I61" s="25"/>
    </row>
    <row r="62" spans="1:9">
      <c r="A62" s="21" t="s">
        <v>60</v>
      </c>
      <c r="B62" s="12">
        <v>149238</v>
      </c>
      <c r="C62" s="6">
        <f t="shared" si="5"/>
        <v>24498</v>
      </c>
      <c r="D62" s="12">
        <v>124740</v>
      </c>
      <c r="E62" s="12">
        <v>128835</v>
      </c>
      <c r="F62" s="12">
        <v>78220</v>
      </c>
      <c r="G62" s="14">
        <v>773</v>
      </c>
      <c r="H62" s="14">
        <v>670</v>
      </c>
      <c r="I62" s="25"/>
    </row>
    <row r="63" spans="1:9">
      <c r="A63" s="21" t="s">
        <v>61</v>
      </c>
      <c r="B63" s="12">
        <v>115022</v>
      </c>
      <c r="C63" s="6">
        <f t="shared" si="5"/>
        <v>99109</v>
      </c>
      <c r="D63" s="12">
        <v>15913</v>
      </c>
      <c r="E63" s="12">
        <v>14223</v>
      </c>
      <c r="F63" s="12">
        <v>-896</v>
      </c>
      <c r="G63" s="14">
        <v>641</v>
      </c>
      <c r="H63" s="14">
        <v>397</v>
      </c>
      <c r="I63" s="25"/>
    </row>
    <row r="64" spans="1:9">
      <c r="A64" s="21" t="s">
        <v>62</v>
      </c>
      <c r="B64" s="12">
        <v>80240</v>
      </c>
      <c r="C64" s="6">
        <f t="shared" si="5"/>
        <v>53331</v>
      </c>
      <c r="D64" s="12">
        <v>26909</v>
      </c>
      <c r="E64" s="12">
        <v>23462</v>
      </c>
      <c r="F64" s="12">
        <v>2975</v>
      </c>
      <c r="G64" s="14">
        <v>597</v>
      </c>
      <c r="H64" s="14">
        <v>538</v>
      </c>
      <c r="I64" s="25"/>
    </row>
    <row r="65" spans="1:9">
      <c r="A65" s="21" t="s">
        <v>63</v>
      </c>
      <c r="B65" s="12">
        <v>17915</v>
      </c>
      <c r="C65" s="6">
        <f t="shared" si="5"/>
        <v>15544</v>
      </c>
      <c r="D65" s="12">
        <v>2371</v>
      </c>
      <c r="E65" s="12">
        <v>2926</v>
      </c>
      <c r="F65" s="12">
        <v>217</v>
      </c>
      <c r="G65" s="14">
        <v>144</v>
      </c>
      <c r="H65" s="14">
        <v>144</v>
      </c>
      <c r="I65" s="25"/>
    </row>
  </sheetData>
  <mergeCells count="10">
    <mergeCell ref="A2:I2"/>
    <mergeCell ref="D4:E4"/>
    <mergeCell ref="G5:H5"/>
    <mergeCell ref="A5:A6"/>
    <mergeCell ref="B5:B6"/>
    <mergeCell ref="C5:C6"/>
    <mergeCell ref="D5:D6"/>
    <mergeCell ref="E5:E6"/>
    <mergeCell ref="F5:F6"/>
    <mergeCell ref="I5:I6"/>
  </mergeCells>
  <phoneticPr fontId="11" type="noConversion"/>
  <pageMargins left="1.09375" right="0.70069444444444495" top="0.75138888888888899" bottom="0.75138888888888899" header="0.297916666666667" footer="0.29791666666666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="115" workbookViewId="0">
      <selection activeCell="L52" sqref="L52:N52"/>
    </sheetView>
  </sheetViews>
  <sheetFormatPr defaultColWidth="9" defaultRowHeight="13.5"/>
  <cols>
    <col min="1" max="1" width="35.375" customWidth="1"/>
    <col min="2" max="13" width="12.625" customWidth="1"/>
    <col min="14" max="14" width="9.5" bestFit="1" customWidth="1"/>
    <col min="15" max="16" width="11.625" bestFit="1" customWidth="1"/>
    <col min="17" max="17" width="10.5" bestFit="1" customWidth="1"/>
  </cols>
  <sheetData>
    <row r="1" spans="1:17" ht="20.25" customHeight="1">
      <c r="A1" s="65" t="s">
        <v>111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7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7.100000000000001" customHeight="1">
      <c r="A3" s="29" t="s">
        <v>103</v>
      </c>
      <c r="B3" s="46"/>
      <c r="C3" s="46"/>
      <c r="D3" s="46"/>
      <c r="E3" s="46"/>
      <c r="F3" s="46"/>
      <c r="G3" s="46"/>
      <c r="H3" s="46"/>
      <c r="I3" s="33"/>
      <c r="J3" s="1"/>
      <c r="K3" s="1"/>
      <c r="L3" s="1"/>
      <c r="M3" s="63" t="s">
        <v>73</v>
      </c>
      <c r="N3" s="63"/>
    </row>
    <row r="4" spans="1:17" ht="17.100000000000001" customHeight="1">
      <c r="A4" s="62" t="s">
        <v>2</v>
      </c>
      <c r="B4" s="62" t="s">
        <v>3</v>
      </c>
      <c r="C4" s="62"/>
      <c r="D4" s="62" t="s">
        <v>4</v>
      </c>
      <c r="E4" s="62"/>
      <c r="F4" s="62" t="s">
        <v>5</v>
      </c>
      <c r="G4" s="62"/>
      <c r="H4" s="62" t="s">
        <v>6</v>
      </c>
      <c r="I4" s="62"/>
      <c r="J4" s="62" t="s">
        <v>7</v>
      </c>
      <c r="K4" s="62"/>
      <c r="L4" s="62" t="s">
        <v>82</v>
      </c>
      <c r="M4" s="62"/>
      <c r="N4" s="62" t="s">
        <v>9</v>
      </c>
    </row>
    <row r="5" spans="1:17" ht="17.100000000000001" customHeight="1">
      <c r="A5" s="62"/>
      <c r="B5" s="35" t="s">
        <v>74</v>
      </c>
      <c r="C5" s="35" t="s">
        <v>75</v>
      </c>
      <c r="D5" s="35" t="s">
        <v>76</v>
      </c>
      <c r="E5" s="35" t="s">
        <v>77</v>
      </c>
      <c r="F5" s="35" t="s">
        <v>78</v>
      </c>
      <c r="G5" s="35" t="s">
        <v>79</v>
      </c>
      <c r="H5" s="35" t="s">
        <v>78</v>
      </c>
      <c r="I5" s="35" t="s">
        <v>80</v>
      </c>
      <c r="J5" s="35" t="s">
        <v>81</v>
      </c>
      <c r="K5" s="35" t="s">
        <v>80</v>
      </c>
      <c r="L5" s="35" t="s">
        <v>81</v>
      </c>
      <c r="M5" s="35" t="s">
        <v>83</v>
      </c>
      <c r="N5" s="62"/>
    </row>
    <row r="6" spans="1:17" ht="14.1" customHeight="1">
      <c r="A6" s="48" t="s">
        <v>108</v>
      </c>
      <c r="B6" s="39">
        <f>B7+B45+B43</f>
        <v>6153232</v>
      </c>
      <c r="C6" s="39">
        <f t="shared" ref="C6:M6" si="0">C7+C45+C43</f>
        <v>6147921</v>
      </c>
      <c r="D6" s="39">
        <f t="shared" si="0"/>
        <v>2904872</v>
      </c>
      <c r="E6" s="39">
        <f t="shared" si="0"/>
        <v>2889133</v>
      </c>
      <c r="F6" s="39">
        <f t="shared" ref="F6:G8" si="1">B6-D6</f>
        <v>3248360</v>
      </c>
      <c r="G6" s="39">
        <f t="shared" si="1"/>
        <v>3258788</v>
      </c>
      <c r="H6" s="39">
        <f t="shared" si="0"/>
        <v>761907</v>
      </c>
      <c r="I6" s="39">
        <f t="shared" si="0"/>
        <v>838421</v>
      </c>
      <c r="J6" s="39">
        <f t="shared" si="0"/>
        <v>19812</v>
      </c>
      <c r="K6" s="39">
        <f t="shared" si="0"/>
        <v>69351</v>
      </c>
      <c r="L6" s="39">
        <f t="shared" si="0"/>
        <v>23611</v>
      </c>
      <c r="M6" s="39">
        <f t="shared" si="0"/>
        <v>54637</v>
      </c>
      <c r="N6" s="40"/>
      <c r="O6" s="30"/>
      <c r="P6" s="47"/>
    </row>
    <row r="7" spans="1:17" ht="14.1" customHeight="1">
      <c r="A7" s="49" t="s">
        <v>106</v>
      </c>
      <c r="B7" s="39">
        <f>B8+B14+B19</f>
        <v>4851573</v>
      </c>
      <c r="C7" s="39">
        <f t="shared" ref="C7:M7" si="2">C8+C14+C19</f>
        <v>4846395</v>
      </c>
      <c r="D7" s="39">
        <f t="shared" si="2"/>
        <v>2055026</v>
      </c>
      <c r="E7" s="39">
        <f t="shared" si="2"/>
        <v>2063195</v>
      </c>
      <c r="F7" s="39">
        <f t="shared" si="1"/>
        <v>2796547</v>
      </c>
      <c r="G7" s="39">
        <f t="shared" si="1"/>
        <v>2783200</v>
      </c>
      <c r="H7" s="39">
        <f t="shared" si="2"/>
        <v>40822</v>
      </c>
      <c r="I7" s="39">
        <f t="shared" si="2"/>
        <v>41083</v>
      </c>
      <c r="J7" s="39">
        <f t="shared" si="2"/>
        <v>-7524</v>
      </c>
      <c r="K7" s="39">
        <f t="shared" si="2"/>
        <v>-10469</v>
      </c>
      <c r="L7" s="39">
        <f t="shared" si="2"/>
        <v>2045</v>
      </c>
      <c r="M7" s="39">
        <f t="shared" si="2"/>
        <v>2149</v>
      </c>
      <c r="N7" s="40"/>
      <c r="O7" s="30"/>
      <c r="P7" s="47"/>
    </row>
    <row r="8" spans="1:17" ht="14.1" customHeight="1">
      <c r="A8" s="49" t="s">
        <v>105</v>
      </c>
      <c r="B8" s="39">
        <f>SUM(B9:B13)</f>
        <v>4322130</v>
      </c>
      <c r="C8" s="39">
        <f t="shared" ref="C8:M8" si="3">SUM(C9:C13)</f>
        <v>4311017</v>
      </c>
      <c r="D8" s="39">
        <f t="shared" si="3"/>
        <v>1778287</v>
      </c>
      <c r="E8" s="39">
        <f t="shared" si="3"/>
        <v>1780171</v>
      </c>
      <c r="F8" s="39">
        <f t="shared" si="1"/>
        <v>2543843</v>
      </c>
      <c r="G8" s="39">
        <f t="shared" si="1"/>
        <v>2530846</v>
      </c>
      <c r="H8" s="39">
        <f t="shared" si="3"/>
        <v>2861</v>
      </c>
      <c r="I8" s="39">
        <f t="shared" si="3"/>
        <v>2596</v>
      </c>
      <c r="J8" s="39">
        <f t="shared" si="3"/>
        <v>3726</v>
      </c>
      <c r="K8" s="39">
        <f t="shared" si="3"/>
        <v>1606</v>
      </c>
      <c r="L8" s="39">
        <f t="shared" si="3"/>
        <v>134</v>
      </c>
      <c r="M8" s="39">
        <f t="shared" si="3"/>
        <v>145</v>
      </c>
      <c r="N8" s="41"/>
      <c r="O8" s="30"/>
      <c r="P8" s="47"/>
      <c r="Q8" s="47"/>
    </row>
    <row r="9" spans="1:17" s="34" customFormat="1" ht="15" customHeight="1">
      <c r="A9" s="50" t="s">
        <v>91</v>
      </c>
      <c r="B9" s="58">
        <v>108397</v>
      </c>
      <c r="C9" s="58">
        <v>111550</v>
      </c>
      <c r="D9" s="58">
        <v>11099</v>
      </c>
      <c r="E9" s="58">
        <v>17761</v>
      </c>
      <c r="F9" s="58">
        <v>97299</v>
      </c>
      <c r="G9" s="58">
        <v>93789</v>
      </c>
      <c r="H9" s="58">
        <v>583</v>
      </c>
      <c r="I9" s="58">
        <v>473</v>
      </c>
      <c r="J9" s="58">
        <v>425</v>
      </c>
      <c r="K9" s="58">
        <v>-693</v>
      </c>
      <c r="L9" s="58">
        <v>94</v>
      </c>
      <c r="M9" s="58">
        <v>114</v>
      </c>
      <c r="N9" s="42"/>
      <c r="O9" s="30"/>
      <c r="P9" s="47"/>
      <c r="Q9" s="47"/>
    </row>
    <row r="10" spans="1:17" s="34" customFormat="1" ht="15" customHeight="1">
      <c r="A10" s="50" t="s">
        <v>93</v>
      </c>
      <c r="B10" s="58">
        <v>181876</v>
      </c>
      <c r="C10" s="58">
        <v>165073</v>
      </c>
      <c r="D10" s="58">
        <v>60079</v>
      </c>
      <c r="E10" s="58">
        <v>39641</v>
      </c>
      <c r="F10" s="58">
        <v>121797</v>
      </c>
      <c r="G10" s="58">
        <v>125432</v>
      </c>
      <c r="H10" s="58">
        <v>947</v>
      </c>
      <c r="I10" s="58">
        <v>1931</v>
      </c>
      <c r="J10" s="58">
        <v>-1237</v>
      </c>
      <c r="K10" s="58">
        <v>-157</v>
      </c>
      <c r="L10" s="58">
        <v>40</v>
      </c>
      <c r="M10" s="58">
        <v>29</v>
      </c>
      <c r="N10" s="42"/>
      <c r="O10" s="30"/>
      <c r="P10" s="47"/>
      <c r="Q10" s="47"/>
    </row>
    <row r="11" spans="1:17" s="34" customFormat="1" ht="14.1" customHeight="1">
      <c r="A11" s="51" t="s">
        <v>94</v>
      </c>
      <c r="B11" s="58">
        <v>4004499</v>
      </c>
      <c r="C11" s="58">
        <v>4004289</v>
      </c>
      <c r="D11" s="58">
        <v>1685064</v>
      </c>
      <c r="E11" s="58">
        <v>1702007</v>
      </c>
      <c r="F11" s="58">
        <v>2319435</v>
      </c>
      <c r="G11" s="58">
        <v>2302282</v>
      </c>
      <c r="H11" s="58">
        <v>1227</v>
      </c>
      <c r="I11" s="58">
        <v>0</v>
      </c>
      <c r="J11" s="58">
        <v>5141</v>
      </c>
      <c r="K11" s="58">
        <v>2733</v>
      </c>
      <c r="L11" s="58">
        <v>0</v>
      </c>
      <c r="M11" s="58">
        <v>0</v>
      </c>
      <c r="N11" s="42"/>
      <c r="O11" s="30"/>
      <c r="P11" s="47"/>
      <c r="Q11" s="47"/>
    </row>
    <row r="12" spans="1:17" s="34" customFormat="1" ht="14.1" customHeight="1">
      <c r="A12" s="51" t="s">
        <v>87</v>
      </c>
      <c r="B12" s="58">
        <v>3737</v>
      </c>
      <c r="C12" s="58">
        <v>7975</v>
      </c>
      <c r="D12" s="58">
        <v>4207</v>
      </c>
      <c r="E12" s="58">
        <v>2200</v>
      </c>
      <c r="F12" s="58">
        <v>-470</v>
      </c>
      <c r="G12" s="58">
        <v>5775</v>
      </c>
      <c r="H12" s="58">
        <v>104</v>
      </c>
      <c r="I12" s="58">
        <v>192</v>
      </c>
      <c r="J12" s="58">
        <v>-404</v>
      </c>
      <c r="K12" s="58">
        <v>-132</v>
      </c>
      <c r="L12" s="58">
        <v>0</v>
      </c>
      <c r="M12" s="58">
        <v>2</v>
      </c>
      <c r="N12" s="42"/>
      <c r="O12" s="30"/>
      <c r="P12" s="47"/>
      <c r="Q12" s="47"/>
    </row>
    <row r="13" spans="1:17" s="34" customFormat="1" ht="14.1" customHeight="1">
      <c r="A13" s="51" t="s">
        <v>92</v>
      </c>
      <c r="B13" s="58">
        <v>23621</v>
      </c>
      <c r="C13" s="58">
        <v>22130</v>
      </c>
      <c r="D13" s="58">
        <v>17838</v>
      </c>
      <c r="E13" s="58">
        <v>18562</v>
      </c>
      <c r="F13" s="58">
        <v>5783</v>
      </c>
      <c r="G13" s="58">
        <v>3568</v>
      </c>
      <c r="H13" s="58">
        <v>0</v>
      </c>
      <c r="I13" s="58">
        <v>0</v>
      </c>
      <c r="J13" s="58">
        <v>-199</v>
      </c>
      <c r="K13" s="58">
        <v>-145</v>
      </c>
      <c r="L13" s="58">
        <v>0</v>
      </c>
      <c r="M13" s="58">
        <v>0</v>
      </c>
      <c r="N13" s="42"/>
      <c r="O13" s="30"/>
      <c r="P13" s="47"/>
      <c r="Q13" s="47"/>
    </row>
    <row r="14" spans="1:17" ht="14.1" customHeight="1">
      <c r="A14" s="52" t="s">
        <v>96</v>
      </c>
      <c r="B14" s="39">
        <f>SUM(B15:B18)</f>
        <v>112268</v>
      </c>
      <c r="C14" s="39">
        <f t="shared" ref="C14:M14" si="4">SUM(C15:C18)</f>
        <v>100112</v>
      </c>
      <c r="D14" s="39">
        <f t="shared" si="4"/>
        <v>53886</v>
      </c>
      <c r="E14" s="39">
        <f t="shared" si="4"/>
        <v>48098</v>
      </c>
      <c r="F14" s="39">
        <f>B14-D14</f>
        <v>58382</v>
      </c>
      <c r="G14" s="39">
        <f>C14-E14</f>
        <v>52014</v>
      </c>
      <c r="H14" s="39">
        <f t="shared" si="4"/>
        <v>7994</v>
      </c>
      <c r="I14" s="39">
        <f t="shared" si="4"/>
        <v>4686</v>
      </c>
      <c r="J14" s="39">
        <f t="shared" si="4"/>
        <v>-750</v>
      </c>
      <c r="K14" s="39">
        <f t="shared" si="4"/>
        <v>-698</v>
      </c>
      <c r="L14" s="39">
        <f t="shared" si="4"/>
        <v>813</v>
      </c>
      <c r="M14" s="39">
        <f t="shared" si="4"/>
        <v>664</v>
      </c>
      <c r="N14" s="45"/>
      <c r="O14" s="30"/>
      <c r="P14" s="47"/>
      <c r="Q14" s="47"/>
    </row>
    <row r="15" spans="1:17" s="34" customFormat="1" ht="14.1" customHeight="1">
      <c r="A15" s="53" t="s">
        <v>84</v>
      </c>
      <c r="B15" s="58">
        <v>23832</v>
      </c>
      <c r="C15" s="58">
        <v>18747</v>
      </c>
      <c r="D15" s="58">
        <v>5310</v>
      </c>
      <c r="E15" s="58">
        <v>2418</v>
      </c>
      <c r="F15" s="58">
        <v>18522</v>
      </c>
      <c r="G15" s="58">
        <v>16329</v>
      </c>
      <c r="H15" s="58">
        <v>446</v>
      </c>
      <c r="I15" s="58">
        <v>507</v>
      </c>
      <c r="J15" s="58">
        <v>-364</v>
      </c>
      <c r="K15" s="58">
        <v>-176</v>
      </c>
      <c r="L15" s="58">
        <v>29</v>
      </c>
      <c r="M15" s="58">
        <v>41</v>
      </c>
      <c r="N15" s="42"/>
      <c r="O15" s="30"/>
      <c r="P15" s="47"/>
      <c r="Q15" s="47"/>
    </row>
    <row r="16" spans="1:17" s="34" customFormat="1" ht="14.1" customHeight="1">
      <c r="A16" s="53" t="s">
        <v>89</v>
      </c>
      <c r="B16" s="58">
        <v>7927</v>
      </c>
      <c r="C16" s="58">
        <v>9425</v>
      </c>
      <c r="D16" s="58">
        <v>5746</v>
      </c>
      <c r="E16" s="58">
        <v>7591</v>
      </c>
      <c r="F16" s="58">
        <v>2181</v>
      </c>
      <c r="G16" s="58">
        <v>1834</v>
      </c>
      <c r="H16" s="58">
        <v>361</v>
      </c>
      <c r="I16" s="58">
        <v>6</v>
      </c>
      <c r="J16" s="58">
        <v>-226</v>
      </c>
      <c r="K16" s="58">
        <v>-501</v>
      </c>
      <c r="L16" s="58">
        <v>72</v>
      </c>
      <c r="M16" s="58">
        <v>178</v>
      </c>
      <c r="N16" s="42"/>
      <c r="O16" s="30"/>
      <c r="P16" s="47"/>
      <c r="Q16" s="47"/>
    </row>
    <row r="17" spans="1:17" s="34" customFormat="1" ht="14.1" customHeight="1">
      <c r="A17" s="53" t="s">
        <v>85</v>
      </c>
      <c r="B17" s="58">
        <v>28209</v>
      </c>
      <c r="C17" s="58">
        <v>22031</v>
      </c>
      <c r="D17" s="58">
        <v>4906</v>
      </c>
      <c r="E17" s="58">
        <v>2869</v>
      </c>
      <c r="F17" s="58">
        <v>23303</v>
      </c>
      <c r="G17" s="58">
        <v>19162</v>
      </c>
      <c r="H17" s="58">
        <v>3022</v>
      </c>
      <c r="I17" s="58">
        <v>2637</v>
      </c>
      <c r="J17" s="58">
        <v>567</v>
      </c>
      <c r="K17" s="58">
        <v>294</v>
      </c>
      <c r="L17" s="58">
        <v>668</v>
      </c>
      <c r="M17" s="58">
        <v>378</v>
      </c>
      <c r="N17" s="42"/>
      <c r="O17" s="30"/>
      <c r="P17" s="47"/>
      <c r="Q17" s="47"/>
    </row>
    <row r="18" spans="1:17" s="34" customFormat="1" ht="15" customHeight="1">
      <c r="A18" s="50" t="s">
        <v>95</v>
      </c>
      <c r="B18" s="58">
        <v>52300</v>
      </c>
      <c r="C18" s="58">
        <v>49909</v>
      </c>
      <c r="D18" s="58">
        <v>37924</v>
      </c>
      <c r="E18" s="58">
        <v>35220</v>
      </c>
      <c r="F18" s="58">
        <v>14376</v>
      </c>
      <c r="G18" s="58">
        <v>14689</v>
      </c>
      <c r="H18" s="58">
        <v>4165</v>
      </c>
      <c r="I18" s="58">
        <v>1536</v>
      </c>
      <c r="J18" s="58">
        <v>-727</v>
      </c>
      <c r="K18" s="58">
        <v>-315</v>
      </c>
      <c r="L18" s="58">
        <v>44</v>
      </c>
      <c r="M18" s="58">
        <v>67</v>
      </c>
      <c r="N18" s="42"/>
      <c r="O18" s="30"/>
      <c r="P18" s="47"/>
      <c r="Q18" s="47"/>
    </row>
    <row r="19" spans="1:17" ht="14.1" customHeight="1">
      <c r="A19" s="52" t="s">
        <v>109</v>
      </c>
      <c r="B19" s="39">
        <f>SUM(B20:B42)</f>
        <v>417175</v>
      </c>
      <c r="C19" s="39">
        <f>SUM(C20:C42)</f>
        <v>435266</v>
      </c>
      <c r="D19" s="39">
        <f>SUM(D20:D42)</f>
        <v>222853</v>
      </c>
      <c r="E19" s="39">
        <f>SUM(E20:E42)</f>
        <v>234926</v>
      </c>
      <c r="F19" s="39">
        <f>B19-D19</f>
        <v>194322</v>
      </c>
      <c r="G19" s="39">
        <f>C19-E19</f>
        <v>200340</v>
      </c>
      <c r="H19" s="39">
        <f t="shared" ref="H19:M19" si="5">SUM(H20:H42)</f>
        <v>29967</v>
      </c>
      <c r="I19" s="39">
        <f t="shared" si="5"/>
        <v>33801</v>
      </c>
      <c r="J19" s="39">
        <f t="shared" si="5"/>
        <v>-10500</v>
      </c>
      <c r="K19" s="39">
        <f t="shared" si="5"/>
        <v>-11377</v>
      </c>
      <c r="L19" s="39">
        <f t="shared" si="5"/>
        <v>1098</v>
      </c>
      <c r="M19" s="39">
        <f t="shared" si="5"/>
        <v>1340</v>
      </c>
      <c r="N19" s="43"/>
      <c r="O19" s="30"/>
      <c r="P19" s="47"/>
      <c r="Q19" s="47"/>
    </row>
    <row r="20" spans="1:17" s="34" customFormat="1" ht="14.1" customHeight="1">
      <c r="A20" s="53" t="s">
        <v>90</v>
      </c>
      <c r="B20" s="58">
        <v>188011</v>
      </c>
      <c r="C20" s="58">
        <v>186696</v>
      </c>
      <c r="D20" s="58">
        <v>67255</v>
      </c>
      <c r="E20" s="58">
        <v>60463</v>
      </c>
      <c r="F20" s="58">
        <v>120756</v>
      </c>
      <c r="G20" s="58">
        <v>126233</v>
      </c>
      <c r="H20" s="58">
        <v>11922</v>
      </c>
      <c r="I20" s="58">
        <v>13289</v>
      </c>
      <c r="J20" s="58">
        <v>-3235</v>
      </c>
      <c r="K20" s="58">
        <v>-2650</v>
      </c>
      <c r="L20" s="58">
        <v>805</v>
      </c>
      <c r="M20" s="58">
        <v>822</v>
      </c>
      <c r="N20" s="42"/>
      <c r="O20" s="30"/>
      <c r="P20" s="47"/>
      <c r="Q20" s="47"/>
    </row>
    <row r="21" spans="1:17" s="34" customFormat="1" ht="14.1" customHeight="1">
      <c r="A21" s="53" t="s">
        <v>20</v>
      </c>
      <c r="B21" s="58">
        <v>40913</v>
      </c>
      <c r="C21" s="58">
        <v>47734</v>
      </c>
      <c r="D21" s="58">
        <v>19874</v>
      </c>
      <c r="E21" s="58">
        <v>21713</v>
      </c>
      <c r="F21" s="58">
        <v>21039</v>
      </c>
      <c r="G21" s="58">
        <v>26021</v>
      </c>
      <c r="H21" s="58">
        <v>4024</v>
      </c>
      <c r="I21" s="58">
        <v>6079</v>
      </c>
      <c r="J21" s="58">
        <v>-5764</v>
      </c>
      <c r="K21" s="58">
        <v>-6902</v>
      </c>
      <c r="L21" s="58">
        <v>31</v>
      </c>
      <c r="M21" s="58">
        <v>71</v>
      </c>
      <c r="N21" s="42"/>
      <c r="O21" s="30"/>
      <c r="P21" s="47"/>
      <c r="Q21" s="47"/>
    </row>
    <row r="22" spans="1:17" s="34" customFormat="1" ht="14.1" customHeight="1">
      <c r="A22" s="53" t="s">
        <v>21</v>
      </c>
      <c r="B22" s="58">
        <v>3670</v>
      </c>
      <c r="C22" s="58">
        <v>3150</v>
      </c>
      <c r="D22" s="58">
        <v>3624</v>
      </c>
      <c r="E22" s="58">
        <v>3100</v>
      </c>
      <c r="F22" s="58">
        <v>46</v>
      </c>
      <c r="G22" s="58">
        <v>50</v>
      </c>
      <c r="H22" s="58">
        <v>300</v>
      </c>
      <c r="I22" s="58">
        <v>468</v>
      </c>
      <c r="J22" s="58">
        <v>-128</v>
      </c>
      <c r="K22" s="58">
        <v>-100</v>
      </c>
      <c r="L22" s="58">
        <v>30</v>
      </c>
      <c r="M22" s="58">
        <v>215</v>
      </c>
      <c r="N22" s="42"/>
      <c r="O22" s="30"/>
      <c r="P22" s="47"/>
      <c r="Q22" s="47"/>
    </row>
    <row r="23" spans="1:17" s="34" customFormat="1" ht="14.1" customHeight="1">
      <c r="A23" s="53" t="s">
        <v>22</v>
      </c>
      <c r="B23" s="58">
        <v>43201</v>
      </c>
      <c r="C23" s="58">
        <v>44344</v>
      </c>
      <c r="D23" s="58">
        <v>50226</v>
      </c>
      <c r="E23" s="58">
        <v>51388</v>
      </c>
      <c r="F23" s="58">
        <v>-7025</v>
      </c>
      <c r="G23" s="58">
        <v>-7044</v>
      </c>
      <c r="H23" s="58">
        <v>3767</v>
      </c>
      <c r="I23" s="58">
        <v>3342</v>
      </c>
      <c r="J23" s="58">
        <v>-53</v>
      </c>
      <c r="K23" s="58">
        <v>-576</v>
      </c>
      <c r="L23" s="58">
        <v>130</v>
      </c>
      <c r="M23" s="58">
        <v>160</v>
      </c>
      <c r="N23" s="42"/>
      <c r="O23" s="30"/>
      <c r="P23" s="47"/>
      <c r="Q23" s="47"/>
    </row>
    <row r="24" spans="1:17" s="34" customFormat="1" ht="14.1" customHeight="1">
      <c r="A24" s="53" t="s">
        <v>25</v>
      </c>
      <c r="B24" s="58">
        <v>72495</v>
      </c>
      <c r="C24" s="58">
        <v>83005</v>
      </c>
      <c r="D24" s="58">
        <v>63745</v>
      </c>
      <c r="E24" s="58">
        <v>79121</v>
      </c>
      <c r="F24" s="58">
        <v>8750</v>
      </c>
      <c r="G24" s="58">
        <v>3883</v>
      </c>
      <c r="H24" s="58">
        <v>3968</v>
      </c>
      <c r="I24" s="58">
        <v>3688</v>
      </c>
      <c r="J24" s="58">
        <v>-61</v>
      </c>
      <c r="K24" s="58">
        <v>37</v>
      </c>
      <c r="L24" s="58">
        <v>5</v>
      </c>
      <c r="M24" s="58">
        <v>5</v>
      </c>
      <c r="N24" s="42"/>
      <c r="O24" s="30"/>
      <c r="P24" s="47"/>
      <c r="Q24" s="47"/>
    </row>
    <row r="25" spans="1:17" s="34" customFormat="1" ht="14.1" customHeight="1">
      <c r="A25" s="53" t="s">
        <v>26</v>
      </c>
      <c r="B25" s="58">
        <v>10086</v>
      </c>
      <c r="C25" s="58">
        <v>10083</v>
      </c>
      <c r="D25" s="58">
        <v>137</v>
      </c>
      <c r="E25" s="58">
        <v>118</v>
      </c>
      <c r="F25" s="58">
        <v>9949</v>
      </c>
      <c r="G25" s="58">
        <v>9965</v>
      </c>
      <c r="H25" s="58">
        <v>471</v>
      </c>
      <c r="I25" s="58">
        <v>404</v>
      </c>
      <c r="J25" s="58">
        <v>0</v>
      </c>
      <c r="K25" s="58">
        <v>0</v>
      </c>
      <c r="L25" s="58">
        <v>0</v>
      </c>
      <c r="M25" s="58">
        <v>0</v>
      </c>
      <c r="N25" s="42"/>
      <c r="O25" s="30"/>
      <c r="P25" s="47"/>
      <c r="Q25" s="47"/>
    </row>
    <row r="26" spans="1:17" s="34" customFormat="1" ht="14.1" customHeight="1">
      <c r="A26" s="53" t="s">
        <v>27</v>
      </c>
      <c r="B26" s="58">
        <v>30994</v>
      </c>
      <c r="C26" s="58">
        <v>30954</v>
      </c>
      <c r="D26" s="58">
        <v>595</v>
      </c>
      <c r="E26" s="58">
        <v>483</v>
      </c>
      <c r="F26" s="58">
        <v>30399</v>
      </c>
      <c r="G26" s="58">
        <v>30471</v>
      </c>
      <c r="H26" s="58">
        <v>1222</v>
      </c>
      <c r="I26" s="58">
        <v>1380</v>
      </c>
      <c r="J26" s="58">
        <v>0</v>
      </c>
      <c r="K26" s="58">
        <v>0</v>
      </c>
      <c r="L26" s="58">
        <v>0</v>
      </c>
      <c r="M26" s="58">
        <v>0</v>
      </c>
      <c r="N26" s="42"/>
      <c r="O26" s="30"/>
      <c r="P26" s="47"/>
      <c r="Q26" s="47"/>
    </row>
    <row r="27" spans="1:17" s="34" customFormat="1" ht="14.1" customHeight="1">
      <c r="A27" s="53" t="s">
        <v>29</v>
      </c>
      <c r="B27" s="58">
        <v>143</v>
      </c>
      <c r="C27" s="58">
        <v>143</v>
      </c>
      <c r="D27" s="58">
        <v>47</v>
      </c>
      <c r="E27" s="58">
        <v>47</v>
      </c>
      <c r="F27" s="58">
        <v>96</v>
      </c>
      <c r="G27" s="58">
        <v>96</v>
      </c>
      <c r="H27" s="58">
        <v>50</v>
      </c>
      <c r="I27" s="58">
        <v>50</v>
      </c>
      <c r="J27" s="58">
        <v>-16</v>
      </c>
      <c r="K27" s="58">
        <v>-16</v>
      </c>
      <c r="L27" s="58">
        <v>0</v>
      </c>
      <c r="M27" s="58">
        <v>0</v>
      </c>
      <c r="N27" s="42"/>
      <c r="O27" s="30"/>
      <c r="P27" s="47"/>
      <c r="Q27" s="47"/>
    </row>
    <row r="28" spans="1:17" s="34" customFormat="1" ht="14.1" customHeight="1">
      <c r="A28" s="53" t="s">
        <v>86</v>
      </c>
      <c r="B28" s="58">
        <v>41</v>
      </c>
      <c r="C28" s="58">
        <v>41</v>
      </c>
      <c r="D28" s="58">
        <v>94</v>
      </c>
      <c r="E28" s="58">
        <v>94</v>
      </c>
      <c r="F28" s="58">
        <v>-53</v>
      </c>
      <c r="G28" s="58">
        <v>-53</v>
      </c>
      <c r="H28" s="58">
        <v>0</v>
      </c>
      <c r="I28" s="58">
        <v>0</v>
      </c>
      <c r="J28" s="58">
        <v>-19</v>
      </c>
      <c r="K28" s="58">
        <v>-19</v>
      </c>
      <c r="L28" s="58">
        <v>0</v>
      </c>
      <c r="M28" s="58">
        <v>0</v>
      </c>
      <c r="N28" s="42"/>
      <c r="O28" s="30"/>
      <c r="P28" s="47"/>
      <c r="Q28" s="47"/>
    </row>
    <row r="29" spans="1:17" s="34" customFormat="1" ht="14.1" customHeight="1">
      <c r="A29" s="53" t="s">
        <v>31</v>
      </c>
      <c r="B29" s="58">
        <v>8881</v>
      </c>
      <c r="C29" s="58">
        <v>10255</v>
      </c>
      <c r="D29" s="58">
        <v>3555</v>
      </c>
      <c r="E29" s="58">
        <v>4329</v>
      </c>
      <c r="F29" s="58">
        <v>5326</v>
      </c>
      <c r="G29" s="58">
        <v>5926</v>
      </c>
      <c r="H29" s="58">
        <v>850</v>
      </c>
      <c r="I29" s="58">
        <v>2220</v>
      </c>
      <c r="J29" s="58">
        <v>-692</v>
      </c>
      <c r="K29" s="58">
        <v>-405</v>
      </c>
      <c r="L29" s="58">
        <v>21</v>
      </c>
      <c r="M29" s="58">
        <v>43</v>
      </c>
      <c r="N29" s="42"/>
      <c r="O29" s="30"/>
      <c r="P29" s="47"/>
      <c r="Q29" s="47"/>
    </row>
    <row r="30" spans="1:17" s="34" customFormat="1" ht="14.1" customHeight="1">
      <c r="A30" s="53" t="s">
        <v>33</v>
      </c>
      <c r="B30" s="58">
        <v>1755</v>
      </c>
      <c r="C30" s="58">
        <v>1695</v>
      </c>
      <c r="D30" s="58">
        <v>131</v>
      </c>
      <c r="E30" s="58">
        <v>131</v>
      </c>
      <c r="F30" s="58">
        <v>1624</v>
      </c>
      <c r="G30" s="58">
        <v>1564</v>
      </c>
      <c r="H30" s="58">
        <v>0</v>
      </c>
      <c r="I30" s="58">
        <v>65</v>
      </c>
      <c r="J30" s="58">
        <v>-9</v>
      </c>
      <c r="K30" s="58">
        <v>-82</v>
      </c>
      <c r="L30" s="58">
        <v>0</v>
      </c>
      <c r="M30" s="58">
        <v>0</v>
      </c>
      <c r="N30" s="42"/>
      <c r="O30" s="30"/>
      <c r="P30" s="47"/>
      <c r="Q30" s="47"/>
    </row>
    <row r="31" spans="1:17" s="34" customFormat="1" ht="14.1" customHeight="1">
      <c r="A31" s="53" t="s">
        <v>34</v>
      </c>
      <c r="B31" s="58">
        <v>2572</v>
      </c>
      <c r="C31" s="58">
        <v>2357</v>
      </c>
      <c r="D31" s="58">
        <v>1747</v>
      </c>
      <c r="E31" s="58">
        <v>1934</v>
      </c>
      <c r="F31" s="58">
        <v>825</v>
      </c>
      <c r="G31" s="58">
        <v>423</v>
      </c>
      <c r="H31" s="58">
        <v>2159</v>
      </c>
      <c r="I31" s="58">
        <v>1903</v>
      </c>
      <c r="J31" s="58">
        <v>161</v>
      </c>
      <c r="K31" s="58">
        <v>90</v>
      </c>
      <c r="L31" s="58">
        <v>51</v>
      </c>
      <c r="M31" s="58">
        <v>0</v>
      </c>
      <c r="N31" s="42"/>
      <c r="O31" s="30"/>
      <c r="P31" s="47"/>
      <c r="Q31" s="47"/>
    </row>
    <row r="32" spans="1:17" s="34" customFormat="1" ht="14.1" customHeight="1">
      <c r="A32" s="53" t="s">
        <v>35</v>
      </c>
      <c r="B32" s="58">
        <v>303</v>
      </c>
      <c r="C32" s="58">
        <v>1092</v>
      </c>
      <c r="D32" s="58">
        <v>1418</v>
      </c>
      <c r="E32" s="58">
        <v>1573</v>
      </c>
      <c r="F32" s="58">
        <v>-1115</v>
      </c>
      <c r="G32" s="58">
        <v>-481</v>
      </c>
      <c r="H32" s="58">
        <v>123</v>
      </c>
      <c r="I32" s="58">
        <v>192</v>
      </c>
      <c r="J32" s="58">
        <v>-319</v>
      </c>
      <c r="K32" s="58">
        <v>-231</v>
      </c>
      <c r="L32" s="58">
        <v>0</v>
      </c>
      <c r="M32" s="58">
        <v>0</v>
      </c>
      <c r="N32" s="42"/>
      <c r="O32" s="30"/>
      <c r="P32" s="47"/>
      <c r="Q32" s="47"/>
    </row>
    <row r="33" spans="1:17" s="34" customFormat="1" ht="14.1" customHeight="1">
      <c r="A33" s="53" t="s">
        <v>36</v>
      </c>
      <c r="B33" s="58">
        <v>1941</v>
      </c>
      <c r="C33" s="58">
        <v>1753</v>
      </c>
      <c r="D33" s="58">
        <v>213</v>
      </c>
      <c r="E33" s="58">
        <v>195</v>
      </c>
      <c r="F33" s="58">
        <v>1728</v>
      </c>
      <c r="G33" s="58">
        <v>1558</v>
      </c>
      <c r="H33" s="58">
        <v>306</v>
      </c>
      <c r="I33" s="58">
        <v>35</v>
      </c>
      <c r="J33" s="58">
        <v>-79</v>
      </c>
      <c r="K33" s="58">
        <v>-135</v>
      </c>
      <c r="L33" s="58">
        <v>4</v>
      </c>
      <c r="M33" s="58">
        <v>0</v>
      </c>
      <c r="N33" s="42"/>
      <c r="O33" s="30"/>
      <c r="P33" s="47"/>
      <c r="Q33" s="47"/>
    </row>
    <row r="34" spans="1:17" s="34" customFormat="1" ht="14.1" customHeight="1">
      <c r="A34" s="53" t="s">
        <v>37</v>
      </c>
      <c r="B34" s="58">
        <v>162</v>
      </c>
      <c r="C34" s="58">
        <v>148</v>
      </c>
      <c r="D34" s="58">
        <v>127</v>
      </c>
      <c r="E34" s="58">
        <v>113</v>
      </c>
      <c r="F34" s="58">
        <v>35</v>
      </c>
      <c r="G34" s="58">
        <v>35</v>
      </c>
      <c r="H34" s="58">
        <v>152</v>
      </c>
      <c r="I34" s="58">
        <v>158</v>
      </c>
      <c r="J34" s="58">
        <v>-45</v>
      </c>
      <c r="K34" s="58">
        <v>-41</v>
      </c>
      <c r="L34" s="58">
        <v>6</v>
      </c>
      <c r="M34" s="58">
        <v>9</v>
      </c>
      <c r="N34" s="42"/>
      <c r="O34" s="30"/>
      <c r="P34" s="47"/>
      <c r="Q34" s="47"/>
    </row>
    <row r="35" spans="1:17" s="34" customFormat="1" ht="14.1" customHeight="1">
      <c r="A35" s="53" t="s">
        <v>38</v>
      </c>
      <c r="B35" s="58">
        <v>130</v>
      </c>
      <c r="C35" s="58">
        <v>164</v>
      </c>
      <c r="D35" s="58">
        <v>133</v>
      </c>
      <c r="E35" s="58">
        <v>173</v>
      </c>
      <c r="F35" s="58">
        <v>-3</v>
      </c>
      <c r="G35" s="58">
        <v>-9</v>
      </c>
      <c r="H35" s="58">
        <v>0</v>
      </c>
      <c r="I35" s="58">
        <v>20</v>
      </c>
      <c r="J35" s="58">
        <v>-32</v>
      </c>
      <c r="K35" s="58">
        <v>-34</v>
      </c>
      <c r="L35" s="58">
        <v>0</v>
      </c>
      <c r="M35" s="58">
        <v>0</v>
      </c>
      <c r="N35" s="42"/>
      <c r="O35" s="30"/>
      <c r="P35" s="47"/>
      <c r="Q35" s="47"/>
    </row>
    <row r="36" spans="1:17" s="34" customFormat="1" ht="14.1" customHeight="1">
      <c r="A36" s="53" t="s">
        <v>40</v>
      </c>
      <c r="B36" s="58">
        <v>106</v>
      </c>
      <c r="C36" s="58">
        <v>106</v>
      </c>
      <c r="D36" s="58">
        <v>226</v>
      </c>
      <c r="E36" s="58">
        <v>226</v>
      </c>
      <c r="F36" s="58">
        <v>-121</v>
      </c>
      <c r="G36" s="58">
        <v>-121</v>
      </c>
      <c r="H36" s="58">
        <v>17</v>
      </c>
      <c r="I36" s="58">
        <v>17</v>
      </c>
      <c r="J36" s="58">
        <v>-8</v>
      </c>
      <c r="K36" s="58">
        <v>-8</v>
      </c>
      <c r="L36" s="58">
        <v>0</v>
      </c>
      <c r="M36" s="58">
        <v>0</v>
      </c>
      <c r="N36" s="42"/>
      <c r="O36" s="30"/>
      <c r="P36" s="47"/>
      <c r="Q36" s="47"/>
    </row>
    <row r="37" spans="1:17" s="34" customFormat="1" ht="14.1" customHeight="1">
      <c r="A37" s="53" t="s">
        <v>45</v>
      </c>
      <c r="B37" s="58">
        <v>597</v>
      </c>
      <c r="C37" s="58">
        <v>625</v>
      </c>
      <c r="D37" s="58">
        <v>792</v>
      </c>
      <c r="E37" s="58">
        <v>815</v>
      </c>
      <c r="F37" s="58">
        <v>-195</v>
      </c>
      <c r="G37" s="58">
        <v>-190</v>
      </c>
      <c r="H37" s="58">
        <v>5</v>
      </c>
      <c r="I37" s="58">
        <v>0</v>
      </c>
      <c r="J37" s="58">
        <v>-13</v>
      </c>
      <c r="K37" s="58">
        <v>-21</v>
      </c>
      <c r="L37" s="58">
        <v>0</v>
      </c>
      <c r="M37" s="58">
        <v>0</v>
      </c>
      <c r="N37" s="42"/>
      <c r="O37" s="30"/>
      <c r="P37" s="47"/>
      <c r="Q37" s="47"/>
    </row>
    <row r="38" spans="1:17" s="34" customFormat="1" ht="14.1" customHeight="1">
      <c r="A38" s="53" t="s">
        <v>88</v>
      </c>
      <c r="B38" s="58">
        <v>6662</v>
      </c>
      <c r="C38" s="58">
        <v>6413</v>
      </c>
      <c r="D38" s="58">
        <v>341</v>
      </c>
      <c r="E38" s="58">
        <v>312</v>
      </c>
      <c r="F38" s="58">
        <v>6321</v>
      </c>
      <c r="G38" s="58">
        <v>6101</v>
      </c>
      <c r="H38" s="58">
        <v>345</v>
      </c>
      <c r="I38" s="58">
        <v>253</v>
      </c>
      <c r="J38" s="58">
        <v>-83</v>
      </c>
      <c r="K38" s="58">
        <v>-161</v>
      </c>
      <c r="L38" s="58">
        <v>15</v>
      </c>
      <c r="M38" s="58">
        <v>15</v>
      </c>
      <c r="N38" s="42"/>
      <c r="O38" s="30"/>
      <c r="P38" s="47"/>
      <c r="Q38" s="47"/>
    </row>
    <row r="39" spans="1:17" s="34" customFormat="1" ht="14.1" customHeight="1">
      <c r="A39" s="53" t="s">
        <v>49</v>
      </c>
      <c r="B39" s="58">
        <v>257</v>
      </c>
      <c r="C39" s="58">
        <v>264</v>
      </c>
      <c r="D39" s="58">
        <v>172</v>
      </c>
      <c r="E39" s="58">
        <v>175</v>
      </c>
      <c r="F39" s="58">
        <v>86</v>
      </c>
      <c r="G39" s="58">
        <v>89</v>
      </c>
      <c r="H39" s="58">
        <v>0</v>
      </c>
      <c r="I39" s="58">
        <v>2</v>
      </c>
      <c r="J39" s="58">
        <v>-2</v>
      </c>
      <c r="K39" s="58">
        <v>2</v>
      </c>
      <c r="L39" s="58">
        <v>0</v>
      </c>
      <c r="M39" s="58">
        <v>0</v>
      </c>
      <c r="N39" s="42"/>
      <c r="O39" s="30"/>
      <c r="P39" s="47"/>
      <c r="Q39" s="47"/>
    </row>
    <row r="40" spans="1:17" s="34" customFormat="1" ht="14.1" customHeight="1">
      <c r="A40" s="56" t="s">
        <v>104</v>
      </c>
      <c r="B40" s="58">
        <v>844</v>
      </c>
      <c r="C40" s="58">
        <v>860</v>
      </c>
      <c r="D40" s="58">
        <v>315</v>
      </c>
      <c r="E40" s="58">
        <v>383</v>
      </c>
      <c r="F40" s="58">
        <v>528</v>
      </c>
      <c r="G40" s="58">
        <v>476</v>
      </c>
      <c r="H40" s="58">
        <v>81</v>
      </c>
      <c r="I40" s="58">
        <v>30</v>
      </c>
      <c r="J40" s="58">
        <v>49</v>
      </c>
      <c r="K40" s="58">
        <v>0</v>
      </c>
      <c r="L40" s="58">
        <v>0</v>
      </c>
      <c r="M40" s="58">
        <v>0</v>
      </c>
      <c r="N40" s="42"/>
      <c r="O40" s="30"/>
      <c r="P40" s="47"/>
      <c r="Q40" s="47"/>
    </row>
    <row r="41" spans="1:17" s="34" customFormat="1" ht="14.1" customHeight="1">
      <c r="A41" s="51" t="s">
        <v>51</v>
      </c>
      <c r="B41" s="58">
        <v>2932</v>
      </c>
      <c r="C41" s="58">
        <v>2932</v>
      </c>
      <c r="D41" s="58">
        <v>7612</v>
      </c>
      <c r="E41" s="58">
        <v>7612</v>
      </c>
      <c r="F41" s="58">
        <v>-4680</v>
      </c>
      <c r="G41" s="58">
        <v>-4680</v>
      </c>
      <c r="H41" s="58">
        <v>194</v>
      </c>
      <c r="I41" s="58">
        <v>194</v>
      </c>
      <c r="J41" s="58">
        <v>-126</v>
      </c>
      <c r="K41" s="58">
        <v>-126</v>
      </c>
      <c r="L41" s="58">
        <v>0</v>
      </c>
      <c r="M41" s="58">
        <v>0</v>
      </c>
      <c r="N41" s="42"/>
      <c r="O41" s="30"/>
      <c r="P41" s="47"/>
      <c r="Q41" s="47"/>
    </row>
    <row r="42" spans="1:17" s="34" customFormat="1" ht="14.1" customHeight="1">
      <c r="A42" s="56" t="s">
        <v>107</v>
      </c>
      <c r="B42" s="58">
        <v>479</v>
      </c>
      <c r="C42" s="58">
        <v>452</v>
      </c>
      <c r="D42" s="58">
        <v>474</v>
      </c>
      <c r="E42" s="58">
        <v>428</v>
      </c>
      <c r="F42" s="58">
        <v>5</v>
      </c>
      <c r="G42" s="58">
        <v>24</v>
      </c>
      <c r="H42" s="58">
        <v>11</v>
      </c>
      <c r="I42" s="58">
        <v>12</v>
      </c>
      <c r="J42" s="58">
        <v>-26</v>
      </c>
      <c r="K42" s="58">
        <v>1</v>
      </c>
      <c r="L42" s="58">
        <v>0</v>
      </c>
      <c r="M42" s="58">
        <v>0</v>
      </c>
      <c r="N42" s="42"/>
      <c r="O42" s="30"/>
      <c r="P42" s="47"/>
      <c r="Q42" s="47"/>
    </row>
    <row r="43" spans="1:17" ht="14.1" customHeight="1">
      <c r="A43" s="54" t="s">
        <v>55</v>
      </c>
      <c r="B43" s="57">
        <f>B44</f>
        <v>34361</v>
      </c>
      <c r="C43" s="57">
        <f t="shared" ref="C43:M43" si="6">C44</f>
        <v>31801</v>
      </c>
      <c r="D43" s="57">
        <f t="shared" si="6"/>
        <v>19143</v>
      </c>
      <c r="E43" s="57">
        <f t="shared" si="6"/>
        <v>17410</v>
      </c>
      <c r="F43" s="39">
        <f>B43-D43</f>
        <v>15218</v>
      </c>
      <c r="G43" s="39">
        <f>C43-E43</f>
        <v>14391</v>
      </c>
      <c r="H43" s="57">
        <f t="shared" si="6"/>
        <v>13519</v>
      </c>
      <c r="I43" s="57">
        <f t="shared" si="6"/>
        <v>13048</v>
      </c>
      <c r="J43" s="57">
        <f t="shared" si="6"/>
        <v>912</v>
      </c>
      <c r="K43" s="57">
        <f t="shared" si="6"/>
        <v>1342</v>
      </c>
      <c r="L43" s="57">
        <f t="shared" si="6"/>
        <v>37</v>
      </c>
      <c r="M43" s="57">
        <f t="shared" si="6"/>
        <v>45</v>
      </c>
      <c r="N43" s="43"/>
      <c r="O43" s="30"/>
      <c r="P43" s="47"/>
      <c r="Q43" s="47"/>
    </row>
    <row r="44" spans="1:17" s="34" customFormat="1" ht="14.1" customHeight="1">
      <c r="A44" s="51" t="s">
        <v>110</v>
      </c>
      <c r="B44" s="58">
        <v>34361</v>
      </c>
      <c r="C44" s="58">
        <v>31801</v>
      </c>
      <c r="D44" s="58">
        <v>19143</v>
      </c>
      <c r="E44" s="58">
        <v>17410</v>
      </c>
      <c r="F44" s="58">
        <v>15218</v>
      </c>
      <c r="G44" s="58">
        <v>14391</v>
      </c>
      <c r="H44" s="58">
        <v>13519</v>
      </c>
      <c r="I44" s="58">
        <v>13048</v>
      </c>
      <c r="J44" s="58">
        <v>912</v>
      </c>
      <c r="K44" s="58">
        <v>1342</v>
      </c>
      <c r="L44" s="58">
        <v>37</v>
      </c>
      <c r="M44" s="58">
        <v>45</v>
      </c>
      <c r="N44" s="42"/>
      <c r="O44" s="30"/>
      <c r="P44" s="47"/>
      <c r="Q44" s="47"/>
    </row>
    <row r="45" spans="1:17" ht="14.1" customHeight="1">
      <c r="A45" s="55" t="s">
        <v>57</v>
      </c>
      <c r="B45" s="31">
        <f>SUM(B46:B51)</f>
        <v>1267298</v>
      </c>
      <c r="C45" s="31">
        <f t="shared" ref="C45:M45" si="7">SUM(C46:C51)</f>
        <v>1269725</v>
      </c>
      <c r="D45" s="31">
        <f t="shared" si="7"/>
        <v>830703</v>
      </c>
      <c r="E45" s="31">
        <f t="shared" si="7"/>
        <v>808528</v>
      </c>
      <c r="F45" s="39">
        <f>B45-D45</f>
        <v>436595</v>
      </c>
      <c r="G45" s="39">
        <f>C45-E45</f>
        <v>461197</v>
      </c>
      <c r="H45" s="31">
        <f t="shared" si="7"/>
        <v>707566</v>
      </c>
      <c r="I45" s="31">
        <f t="shared" si="7"/>
        <v>784290</v>
      </c>
      <c r="J45" s="31">
        <f t="shared" si="7"/>
        <v>26424</v>
      </c>
      <c r="K45" s="31">
        <f t="shared" si="7"/>
        <v>78478</v>
      </c>
      <c r="L45" s="31">
        <f t="shared" si="7"/>
        <v>21529</v>
      </c>
      <c r="M45" s="31">
        <f t="shared" si="7"/>
        <v>52443</v>
      </c>
      <c r="N45" s="44"/>
      <c r="O45" s="30"/>
      <c r="P45" s="47"/>
      <c r="Q45" s="47"/>
    </row>
    <row r="46" spans="1:17" s="34" customFormat="1" ht="14.1" customHeight="1">
      <c r="A46" s="51" t="s">
        <v>97</v>
      </c>
      <c r="B46" s="58">
        <v>860112</v>
      </c>
      <c r="C46" s="58">
        <v>837036</v>
      </c>
      <c r="D46" s="58">
        <v>543038</v>
      </c>
      <c r="E46" s="58">
        <v>521576</v>
      </c>
      <c r="F46" s="58">
        <v>317074</v>
      </c>
      <c r="G46" s="58">
        <v>315460</v>
      </c>
      <c r="H46" s="58">
        <v>653255</v>
      </c>
      <c r="I46" s="58">
        <v>701081</v>
      </c>
      <c r="J46" s="58">
        <v>28493</v>
      </c>
      <c r="K46" s="58">
        <v>72862</v>
      </c>
      <c r="L46" s="58">
        <v>16535</v>
      </c>
      <c r="M46" s="58">
        <v>41370</v>
      </c>
      <c r="N46" s="42"/>
      <c r="O46" s="30"/>
      <c r="P46" s="47"/>
      <c r="Q46" s="47"/>
    </row>
    <row r="47" spans="1:17" s="34" customFormat="1" ht="14.1" customHeight="1">
      <c r="A47" s="51" t="s">
        <v>98</v>
      </c>
      <c r="B47" s="58">
        <v>58656</v>
      </c>
      <c r="C47" s="58">
        <v>56562</v>
      </c>
      <c r="D47" s="58">
        <v>87338</v>
      </c>
      <c r="E47" s="58">
        <v>89704</v>
      </c>
      <c r="F47" s="58">
        <v>-28681</v>
      </c>
      <c r="G47" s="58">
        <v>-33142</v>
      </c>
      <c r="H47" s="58">
        <v>28269</v>
      </c>
      <c r="I47" s="58">
        <v>27957</v>
      </c>
      <c r="J47" s="58">
        <v>4472</v>
      </c>
      <c r="K47" s="58">
        <v>1580</v>
      </c>
      <c r="L47" s="58">
        <v>3887</v>
      </c>
      <c r="M47" s="58">
        <v>4225</v>
      </c>
      <c r="N47" s="42"/>
      <c r="O47" s="30"/>
      <c r="P47" s="47"/>
      <c r="Q47" s="47"/>
    </row>
    <row r="48" spans="1:17" s="34" customFormat="1" ht="14.1" customHeight="1">
      <c r="A48" s="51" t="s">
        <v>99</v>
      </c>
      <c r="B48" s="58">
        <v>116000</v>
      </c>
      <c r="C48" s="58">
        <v>151369</v>
      </c>
      <c r="D48" s="58">
        <v>9204</v>
      </c>
      <c r="E48" s="58">
        <v>18161</v>
      </c>
      <c r="F48" s="58">
        <v>106796</v>
      </c>
      <c r="G48" s="58">
        <v>133208</v>
      </c>
      <c r="H48" s="58">
        <v>10669</v>
      </c>
      <c r="I48" s="58">
        <v>37413</v>
      </c>
      <c r="J48" s="58">
        <v>-3888</v>
      </c>
      <c r="K48" s="58">
        <v>4452</v>
      </c>
      <c r="L48" s="58">
        <v>669</v>
      </c>
      <c r="M48" s="58">
        <v>6539</v>
      </c>
      <c r="N48" s="42"/>
      <c r="O48" s="30"/>
      <c r="P48" s="47"/>
      <c r="Q48" s="47"/>
    </row>
    <row r="49" spans="1:17" s="34" customFormat="1" ht="14.1" customHeight="1">
      <c r="A49" s="51" t="s">
        <v>100</v>
      </c>
      <c r="B49" s="58">
        <v>114867</v>
      </c>
      <c r="C49" s="58">
        <v>117044</v>
      </c>
      <c r="D49" s="58">
        <v>104589</v>
      </c>
      <c r="E49" s="58">
        <v>102758</v>
      </c>
      <c r="F49" s="58">
        <v>10278</v>
      </c>
      <c r="G49" s="58">
        <v>14286</v>
      </c>
      <c r="H49" s="58">
        <v>1099</v>
      </c>
      <c r="I49" s="58">
        <v>1256</v>
      </c>
      <c r="J49" s="58">
        <v>-1223</v>
      </c>
      <c r="K49" s="58">
        <v>-2584</v>
      </c>
      <c r="L49" s="58">
        <v>101</v>
      </c>
      <c r="M49" s="58">
        <v>0</v>
      </c>
      <c r="N49" s="42"/>
      <c r="O49" s="30"/>
      <c r="P49" s="47"/>
      <c r="Q49" s="47"/>
    </row>
    <row r="50" spans="1:17" s="34" customFormat="1" ht="14.1" customHeight="1">
      <c r="A50" s="51" t="s">
        <v>101</v>
      </c>
      <c r="B50" s="58">
        <v>99845</v>
      </c>
      <c r="C50" s="58">
        <v>89711</v>
      </c>
      <c r="D50" s="58">
        <v>70939</v>
      </c>
      <c r="E50" s="58">
        <v>60693</v>
      </c>
      <c r="F50" s="58">
        <v>28906</v>
      </c>
      <c r="G50" s="58">
        <v>29019</v>
      </c>
      <c r="H50" s="58">
        <v>12927</v>
      </c>
      <c r="I50" s="58">
        <v>15187</v>
      </c>
      <c r="J50" s="58">
        <v>-1344</v>
      </c>
      <c r="K50" s="58">
        <v>2014</v>
      </c>
      <c r="L50" s="58">
        <v>0</v>
      </c>
      <c r="M50" s="58">
        <v>0</v>
      </c>
      <c r="N50" s="42"/>
      <c r="O50" s="30"/>
      <c r="P50" s="47"/>
      <c r="Q50" s="47"/>
    </row>
    <row r="51" spans="1:17" s="34" customFormat="1" ht="14.1" customHeight="1">
      <c r="A51" s="51" t="s">
        <v>102</v>
      </c>
      <c r="B51" s="58">
        <v>17818</v>
      </c>
      <c r="C51" s="58">
        <v>18003</v>
      </c>
      <c r="D51" s="58">
        <v>15595</v>
      </c>
      <c r="E51" s="58">
        <v>15636</v>
      </c>
      <c r="F51" s="58">
        <v>2223</v>
      </c>
      <c r="G51" s="58">
        <v>2367</v>
      </c>
      <c r="H51" s="58">
        <v>1347</v>
      </c>
      <c r="I51" s="58">
        <v>1396</v>
      </c>
      <c r="J51" s="58">
        <v>-86</v>
      </c>
      <c r="K51" s="58">
        <v>154</v>
      </c>
      <c r="L51" s="58">
        <v>337</v>
      </c>
      <c r="M51" s="58">
        <v>309</v>
      </c>
      <c r="N51" s="42"/>
      <c r="O51" s="30"/>
      <c r="P51" s="47"/>
      <c r="Q51" s="47"/>
    </row>
    <row r="52" spans="1:17" ht="17.100000000000001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64" t="s">
        <v>112</v>
      </c>
      <c r="M52" s="64"/>
      <c r="N52" s="64"/>
    </row>
    <row r="53" spans="1:17" s="38" customFormat="1" ht="15" customHeight="1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</row>
  </sheetData>
  <mergeCells count="11">
    <mergeCell ref="H4:I4"/>
    <mergeCell ref="J4:K4"/>
    <mergeCell ref="M3:N3"/>
    <mergeCell ref="L52:N52"/>
    <mergeCell ref="A1:N1"/>
    <mergeCell ref="A4:A5"/>
    <mergeCell ref="L4:M4"/>
    <mergeCell ref="N4:N5"/>
    <mergeCell ref="B4:C4"/>
    <mergeCell ref="D4:E4"/>
    <mergeCell ref="F4:G4"/>
  </mergeCells>
  <phoneticPr fontId="11" type="noConversion"/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图表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营业收入</vt:lpstr>
      <vt:lpstr>利润总额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pc666666</dc:creator>
  <cp:lastModifiedBy>Administrator</cp:lastModifiedBy>
  <cp:lastPrinted>2020-07-14T05:43:44Z</cp:lastPrinted>
  <dcterms:created xsi:type="dcterms:W3CDTF">2018-12-31T01:15:00Z</dcterms:created>
  <dcterms:modified xsi:type="dcterms:W3CDTF">2020-07-14T05:48:22Z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