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2120" activeTab="3"/>
  </bookViews>
  <sheets>
    <sheet name="Sheet1" sheetId="1" r:id="rId1"/>
    <sheet name="营业收入" sheetId="5" r:id="rId2"/>
    <sheet name="利润总额" sheetId="6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G7" i="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6"/>
  <c r="C8"/>
  <c r="C14"/>
  <c r="C19"/>
  <c r="D8"/>
  <c r="D14"/>
  <c r="D19"/>
  <c r="E8"/>
  <c r="E14"/>
  <c r="E19"/>
  <c r="H8"/>
  <c r="H14"/>
  <c r="H19"/>
  <c r="I8"/>
  <c r="I14"/>
  <c r="I19"/>
  <c r="J8"/>
  <c r="J14"/>
  <c r="J19"/>
  <c r="K8"/>
  <c r="K14"/>
  <c r="K19"/>
  <c r="L8"/>
  <c r="L14"/>
  <c r="L19"/>
  <c r="M8"/>
  <c r="M14"/>
  <c r="M19"/>
  <c r="B8"/>
  <c r="B14"/>
  <c r="B19"/>
  <c r="C45"/>
  <c r="C43"/>
  <c r="D45"/>
  <c r="D43"/>
  <c r="E45"/>
  <c r="E43"/>
  <c r="H45"/>
  <c r="H43"/>
  <c r="I45"/>
  <c r="I43"/>
  <c r="J45"/>
  <c r="J43"/>
  <c r="K45"/>
  <c r="K43"/>
  <c r="L45"/>
  <c r="L43"/>
  <c r="M45"/>
  <c r="M43"/>
  <c r="B45"/>
  <c r="B43"/>
  <c r="C65" i="1"/>
  <c r="C64"/>
  <c r="C63"/>
  <c r="C62"/>
  <c r="C61"/>
  <c r="C60"/>
  <c r="H59"/>
  <c r="G59"/>
  <c r="F59"/>
  <c r="E59"/>
  <c r="D59"/>
  <c r="C59"/>
  <c r="B59"/>
  <c r="C58"/>
  <c r="H57"/>
  <c r="G57"/>
  <c r="F57"/>
  <c r="E57"/>
  <c r="D57"/>
  <c r="C57"/>
  <c r="B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H26"/>
  <c r="G26"/>
  <c r="F26"/>
  <c r="E26"/>
  <c r="D26"/>
  <c r="C26" s="1"/>
  <c r="B26"/>
  <c r="C25"/>
  <c r="C24"/>
  <c r="C23"/>
  <c r="C22"/>
  <c r="C21"/>
  <c r="H20"/>
  <c r="G20"/>
  <c r="F20"/>
  <c r="E20"/>
  <c r="D20"/>
  <c r="C20" s="1"/>
  <c r="B20"/>
  <c r="C19"/>
  <c r="C18"/>
  <c r="C17"/>
  <c r="C16"/>
  <c r="H15"/>
  <c r="G15"/>
  <c r="F15"/>
  <c r="E15"/>
  <c r="D15"/>
  <c r="C15"/>
  <c r="B15"/>
  <c r="C14"/>
  <c r="C13"/>
  <c r="C12"/>
  <c r="C11"/>
  <c r="C10"/>
  <c r="H9"/>
  <c r="H8" s="1"/>
  <c r="H7" s="1"/>
  <c r="G9"/>
  <c r="F9"/>
  <c r="E9"/>
  <c r="D9"/>
  <c r="C9"/>
  <c r="B9"/>
  <c r="B8" s="1"/>
  <c r="G8"/>
  <c r="G7" s="1"/>
  <c r="F8"/>
  <c r="F7" s="1"/>
  <c r="E8"/>
  <c r="E7" s="1"/>
  <c r="D8"/>
  <c r="D7" s="1"/>
  <c r="K7" i="2" l="1"/>
  <c r="K6" s="1"/>
  <c r="E7"/>
  <c r="E6" s="1"/>
  <c r="L7"/>
  <c r="L6" s="1"/>
  <c r="H7"/>
  <c r="H6" s="1"/>
  <c r="B7"/>
  <c r="B6" s="1"/>
  <c r="J7"/>
  <c r="J6" s="1"/>
  <c r="D7"/>
  <c r="D6" s="1"/>
  <c r="M7"/>
  <c r="M6" s="1"/>
  <c r="I7"/>
  <c r="I6" s="1"/>
  <c r="C7"/>
  <c r="C6" s="1"/>
  <c r="C8" i="1"/>
  <c r="C7" s="1"/>
  <c r="B7"/>
</calcChain>
</file>

<file path=xl/sharedStrings.xml><?xml version="1.0" encoding="utf-8"?>
<sst xmlns="http://schemas.openxmlformats.org/spreadsheetml/2006/main" count="151" uniqueCount="114">
  <si>
    <t>抚顺市市属国有出资运营企业资产、经营情况表</t>
  </si>
  <si>
    <t>万元</t>
  </si>
  <si>
    <t>单位名称</t>
  </si>
  <si>
    <t xml:space="preserve">资产总额 </t>
  </si>
  <si>
    <t>负债总额</t>
  </si>
  <si>
    <t>净资产</t>
  </si>
  <si>
    <t xml:space="preserve">营业收入 </t>
  </si>
  <si>
    <t xml:space="preserve">利润总额 </t>
  </si>
  <si>
    <t>职工人数</t>
  </si>
  <si>
    <t>备注</t>
  </si>
  <si>
    <t>在职</t>
  </si>
  <si>
    <t>其中:  在岗</t>
  </si>
  <si>
    <t>合计（51户）</t>
  </si>
  <si>
    <t>一、国有独资企业（44户）</t>
  </si>
  <si>
    <t>1、投融资平台公司（5户）</t>
  </si>
  <si>
    <t>6月数据、重点企业</t>
  </si>
  <si>
    <t>2、企业集团（4户）</t>
  </si>
  <si>
    <t>重点企业</t>
  </si>
  <si>
    <t>3、国资委直接监管企业（5户）</t>
  </si>
  <si>
    <t>抚顺市供水（集团）有限公司</t>
  </si>
  <si>
    <t>抚顺市公共交通有限公司</t>
  </si>
  <si>
    <t>抚顺市立城排水工程建设有限公司</t>
  </si>
  <si>
    <t>抚顺华晟资产经营有限公司</t>
  </si>
  <si>
    <t>抚顺天丰大厦</t>
  </si>
  <si>
    <t>4、脱钩企业（30户）</t>
  </si>
  <si>
    <t>抚顺市城市建设发展有限公司</t>
  </si>
  <si>
    <t>抚顺市生活垃圾无害化处理厂</t>
  </si>
  <si>
    <t>抚顺市排水公司</t>
  </si>
  <si>
    <t>抚顺市杲山旅游服务公司</t>
  </si>
  <si>
    <t>中共抚顺市委机关印刷厂</t>
  </si>
  <si>
    <t>抚顺市政府机关印刷厂</t>
  </si>
  <si>
    <t>抚顺友谊宾馆</t>
  </si>
  <si>
    <t>抚顺市抚顺剧院</t>
  </si>
  <si>
    <t>抚顺市经保金融护卫中心</t>
  </si>
  <si>
    <t>抚顺市龙晟保安服务有限责任公司</t>
  </si>
  <si>
    <t>抚顺广播电视广告有限公司</t>
  </si>
  <si>
    <t>抚顺市水利勘测设计研究院有限公司</t>
  </si>
  <si>
    <t>抚顺市吉恒物业管理有限公司</t>
  </si>
  <si>
    <t>抚顺市矿山地质灾害监测有限公司</t>
  </si>
  <si>
    <t>抚顺市风景园林绿化工程公司</t>
  </si>
  <si>
    <t>抚顺市教育物业管理处</t>
  </si>
  <si>
    <t>抚顺市面粉总厂有限公司</t>
  </si>
  <si>
    <t>抚顺市军粮供应处</t>
  </si>
  <si>
    <t>抚顺市九龙油脂储备有限公司</t>
  </si>
  <si>
    <t>抚顺市融达投资有限公司</t>
  </si>
  <si>
    <t>抚顺市中小企业服务中心</t>
  </si>
  <si>
    <t>抚顺市安厦房地产开发有限公司</t>
  </si>
  <si>
    <t>抚顺市安厦房地产开发有限公司劳务派遣服务处</t>
  </si>
  <si>
    <t>抚顺市工程质量检测中心</t>
  </si>
  <si>
    <t>抚顺市科学技术开发服务中心</t>
  </si>
  <si>
    <t>抚顺市房地产交易市场服务中心</t>
  </si>
  <si>
    <t>抚顺市新华书店</t>
  </si>
  <si>
    <t>抚顺市望花新华书店</t>
  </si>
  <si>
    <t>抚顺市河北新华书店</t>
  </si>
  <si>
    <t>抚顺市能源公司</t>
  </si>
  <si>
    <t>二、国有控股企业（1户）</t>
  </si>
  <si>
    <t>抚顺市热力有限公司（67.59%）</t>
  </si>
  <si>
    <t>三、国有参股企业（6户）</t>
  </si>
  <si>
    <t>抚顺新钢铁有限责任公司（30%）</t>
  </si>
  <si>
    <t>抚顺红透山矿业有限公司（45.6%）</t>
  </si>
  <si>
    <t>抚顺炭素有限责任公司（34.46%）</t>
  </si>
  <si>
    <t>抚顺水泥股份有限公司（10.39%）</t>
  </si>
  <si>
    <t>抚顺中燃城市燃气发展有限公司（30%）</t>
  </si>
  <si>
    <t>抚顺裕民商城有限公司（31%）</t>
  </si>
  <si>
    <t>抚顺市城建投资有限公司（本部）</t>
    <phoneticPr fontId="11" type="noConversion"/>
  </si>
  <si>
    <t>抚顺龙晟国有资本运营集团有限公司（本部）</t>
    <phoneticPr fontId="11" type="noConversion"/>
  </si>
  <si>
    <t>抚顺财金投资控股集团有限公司（本部）</t>
    <phoneticPr fontId="11" type="noConversion"/>
  </si>
  <si>
    <t>抚顺文化体育旅游产业集团有限公司(本部）</t>
    <phoneticPr fontId="11" type="noConversion"/>
  </si>
  <si>
    <t>抚顺生态加产业管理有限公司</t>
    <phoneticPr fontId="11" type="noConversion"/>
  </si>
  <si>
    <t>抚顺交通产业（集团）有限公司</t>
    <phoneticPr fontId="11" type="noConversion"/>
  </si>
  <si>
    <t>抚顺园林建设集团有限公司</t>
    <phoneticPr fontId="11" type="noConversion"/>
  </si>
  <si>
    <t>抚顺市粮食集团有限公司</t>
    <phoneticPr fontId="11" type="noConversion"/>
  </si>
  <si>
    <t>抚顺市国际工程咨询集团有限公司</t>
    <phoneticPr fontId="11" type="noConversion"/>
  </si>
  <si>
    <t>金额单位：万元</t>
    <phoneticPr fontId="11" type="noConversion"/>
  </si>
  <si>
    <t>本年累计</t>
    <phoneticPr fontId="11" type="noConversion"/>
  </si>
  <si>
    <t>上年同期</t>
    <phoneticPr fontId="11" type="noConversion"/>
  </si>
  <si>
    <t>本年累计</t>
    <phoneticPr fontId="11" type="noConversion"/>
  </si>
  <si>
    <t>上年同期</t>
    <phoneticPr fontId="11" type="noConversion"/>
  </si>
  <si>
    <t>本年累计</t>
    <phoneticPr fontId="11" type="noConversion"/>
  </si>
  <si>
    <t>上年同期</t>
    <phoneticPr fontId="11" type="noConversion"/>
  </si>
  <si>
    <t>上年同期</t>
    <phoneticPr fontId="11" type="noConversion"/>
  </si>
  <si>
    <t>本年累计</t>
    <phoneticPr fontId="11" type="noConversion"/>
  </si>
  <si>
    <t>已交税费</t>
    <phoneticPr fontId="11" type="noConversion"/>
  </si>
  <si>
    <t>上年同期</t>
    <phoneticPr fontId="11" type="noConversion"/>
  </si>
  <si>
    <t>抚顺交通产业（集团）有限公司</t>
  </si>
  <si>
    <t>抚顺市国际工程咨询集团有限公司</t>
  </si>
  <si>
    <t>抚顺市人民政府机关印刷厂</t>
  </si>
  <si>
    <t>抚顺文化体育旅游产业集团有限公司</t>
  </si>
  <si>
    <t>抚顺市工程质量检测中心有限公司</t>
  </si>
  <si>
    <t>抚顺园林建设集团有限公司</t>
  </si>
  <si>
    <t>抚顺市供水（集团)有限公司</t>
  </si>
  <si>
    <t>抚顺财金投资控股集团有限公司</t>
  </si>
  <si>
    <t>抚顺生态加产业管理有限公司</t>
  </si>
  <si>
    <t>抚顺龙晟国有资本运营集团有限公司</t>
  </si>
  <si>
    <t>抚顺市城建投资有限公司</t>
  </si>
  <si>
    <t>抚顺市粮食集团有限公司</t>
  </si>
  <si>
    <t>2、企业集团（4户）</t>
    <phoneticPr fontId="11" type="noConversion"/>
  </si>
  <si>
    <t>抚顺新钢铁有限责任公司（30%）</t>
    <phoneticPr fontId="11" type="noConversion"/>
  </si>
  <si>
    <t>中国有色集团抚顺红透山矿业有限公司（45.6%）</t>
    <phoneticPr fontId="11" type="noConversion"/>
  </si>
  <si>
    <t>抚顺炭素有限责任公司（34.46%）</t>
    <phoneticPr fontId="11" type="noConversion"/>
  </si>
  <si>
    <t>抚顺中燃城市燃气发展有限公司（30%）</t>
    <phoneticPr fontId="11" type="noConversion"/>
  </si>
  <si>
    <t>抚顺裕民商城有限公司（31.29%）</t>
    <phoneticPr fontId="11" type="noConversion"/>
  </si>
  <si>
    <t>编制部门：抚顺市国资委</t>
    <phoneticPr fontId="11" type="noConversion"/>
  </si>
  <si>
    <t>抚顺市产权交易中心</t>
  </si>
  <si>
    <t>1、投融资运营公司（5户）</t>
    <phoneticPr fontId="11" type="noConversion"/>
  </si>
  <si>
    <t>抚顺市环境科学技术研究发展有限公司</t>
  </si>
  <si>
    <t>抚顺市关山水库管理有限责任公司</t>
  </si>
  <si>
    <t>抚顺市热力有限公司(73.36%)</t>
    <phoneticPr fontId="11" type="noConversion"/>
  </si>
  <si>
    <t>抚顺水泥股份有限公司（10.39%）</t>
    <phoneticPr fontId="11" type="noConversion"/>
  </si>
  <si>
    <t>3、其他运营企业（23户）</t>
    <phoneticPr fontId="11" type="noConversion"/>
  </si>
  <si>
    <t>合      计（39户）</t>
    <phoneticPr fontId="11" type="noConversion"/>
  </si>
  <si>
    <r>
      <t>编制时间：</t>
    </r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indexed="8"/>
        <rFont val="宋体"/>
        <charset val="134"/>
      </rPr>
      <t>年</t>
    </r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月</t>
    </r>
    <r>
      <rPr>
        <sz val="11"/>
        <color indexed="8"/>
        <rFont val="宋体"/>
        <family val="3"/>
        <charset val="134"/>
      </rPr>
      <t>22</t>
    </r>
    <r>
      <rPr>
        <sz val="11"/>
        <color indexed="8"/>
        <rFont val="宋体"/>
        <charset val="134"/>
      </rPr>
      <t>日</t>
    </r>
    <phoneticPr fontId="11" type="noConversion"/>
  </si>
  <si>
    <t>抚顺市属国有出资运营企业2020年1-12月资产、经营情况表（快报数据）</t>
    <phoneticPr fontId="11" type="noConversion"/>
  </si>
  <si>
    <t>一、国有独资企业（32户）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</si>
</sst>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24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3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3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77" fontId="18" fillId="0" borderId="0" xfId="0" quotePrefix="1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shrinkToFit="1"/>
    </xf>
    <xf numFmtId="3" fontId="15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15" fillId="0" borderId="1" xfId="0" applyNumberFormat="1" applyFont="1" applyBorder="1">
      <alignment vertical="center"/>
    </xf>
    <xf numFmtId="31" fontId="2" fillId="0" borderId="5" xfId="0" applyNumberFormat="1" applyFont="1" applyBorder="1" applyAlignment="1">
      <alignment vertical="center" wrapText="1"/>
    </xf>
    <xf numFmtId="3" fontId="0" fillId="0" borderId="0" xfId="0" applyNumberFormat="1">
      <alignment vertical="center"/>
    </xf>
    <xf numFmtId="3" fontId="15" fillId="0" borderId="1" xfId="0" applyNumberFormat="1" applyFont="1" applyBorder="1" applyAlignment="1">
      <alignment horizontal="center" vertical="center" shrinkToFit="1"/>
    </xf>
    <xf numFmtId="3" fontId="15" fillId="0" borderId="1" xfId="0" applyNumberFormat="1" applyFont="1" applyBorder="1" applyAlignment="1">
      <alignment horizontal="left" vertical="center" shrinkToFit="1"/>
    </xf>
    <xf numFmtId="3" fontId="19" fillId="0" borderId="1" xfId="0" quotePrefix="1" applyNumberFormat="1" applyFont="1" applyBorder="1" applyAlignment="1">
      <alignment horizontal="left" vertical="center"/>
    </xf>
    <xf numFmtId="3" fontId="2" fillId="0" borderId="1" xfId="0" quotePrefix="1" applyNumberFormat="1" applyFont="1" applyBorder="1" applyAlignment="1">
      <alignment horizontal="left" vertical="center" shrinkToFit="1"/>
    </xf>
    <xf numFmtId="3" fontId="15" fillId="0" borderId="1" xfId="0" applyNumberFormat="1" applyFont="1" applyBorder="1" applyAlignment="1">
      <alignment vertical="center" shrinkToFit="1"/>
    </xf>
    <xf numFmtId="3" fontId="16" fillId="0" borderId="1" xfId="0" quotePrefix="1" applyNumberFormat="1" applyFont="1" applyBorder="1" applyAlignment="1">
      <alignment horizontal="left" vertical="center" shrinkToFit="1"/>
    </xf>
    <xf numFmtId="3" fontId="17" fillId="0" borderId="1" xfId="0" applyNumberFormat="1" applyFont="1" applyFill="1" applyBorder="1" applyAlignment="1">
      <alignment horizontal="left" vertical="center" shrinkToFit="1"/>
    </xf>
    <xf numFmtId="3" fontId="17" fillId="0" borderId="1" xfId="0" applyNumberFormat="1" applyFont="1" applyFill="1" applyBorder="1" applyAlignment="1">
      <alignment vertical="center" shrinkToFit="1"/>
    </xf>
    <xf numFmtId="177" fontId="19" fillId="0" borderId="1" xfId="0" quotePrefix="1" applyNumberFormat="1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营业收入</a:t>
            </a:r>
          </a:p>
        </c:rich>
      </c:tx>
      <c:layout>
        <c:manualLayout>
          <c:xMode val="edge"/>
          <c:yMode val="edge"/>
          <c:x val="0.44674250258531523"/>
          <c:y val="2.03389830508474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7849017580145"/>
          <c:y val="0.14067796610169492"/>
          <c:w val="0.79110651499482942"/>
          <c:h val="0.69491525423728862"/>
        </c:manualLayout>
      </c:layout>
      <c:barChart>
        <c:barDir val="col"/>
        <c:grouping val="clustered"/>
        <c:ser>
          <c:idx val="0"/>
          <c:order val="0"/>
          <c:tx>
            <c:strRef>
              <c:f>Sheet2!$H$5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(Sheet2!$H$8,Sheet2!$H$14,Sheet2!$H$19,Sheet2!$H$43,Sheet2!$H$45)</c:f>
              <c:numCache>
                <c:formatCode>#,##0</c:formatCode>
                <c:ptCount val="5"/>
                <c:pt idx="0">
                  <c:v>20695</c:v>
                </c:pt>
                <c:pt idx="1">
                  <c:v>33446</c:v>
                </c:pt>
                <c:pt idx="2">
                  <c:v>80009</c:v>
                </c:pt>
                <c:pt idx="3">
                  <c:v>22460</c:v>
                </c:pt>
                <c:pt idx="4">
                  <c:v>1648122</c:v>
                </c:pt>
              </c:numCache>
            </c:numRef>
          </c:val>
        </c:ser>
        <c:ser>
          <c:idx val="1"/>
          <c:order val="1"/>
          <c:tx>
            <c:strRef>
              <c:f>Sheet2!$I$5</c:f>
              <c:strCache>
                <c:ptCount val="1"/>
                <c:pt idx="0">
                  <c:v>上年同期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(Sheet2!$I$8,Sheet2!$I$14,Sheet2!$I$19,Sheet2!$I$43,Sheet2!$I$45)</c:f>
              <c:numCache>
                <c:formatCode>#,##0</c:formatCode>
                <c:ptCount val="5"/>
                <c:pt idx="0">
                  <c:v>20678</c:v>
                </c:pt>
                <c:pt idx="1">
                  <c:v>31055</c:v>
                </c:pt>
                <c:pt idx="2">
                  <c:v>87386</c:v>
                </c:pt>
                <c:pt idx="3">
                  <c:v>22782</c:v>
                </c:pt>
                <c:pt idx="4">
                  <c:v>1586754</c:v>
                </c:pt>
              </c:numCache>
            </c:numRef>
          </c:val>
        </c:ser>
        <c:axId val="64878848"/>
        <c:axId val="64901120"/>
      </c:barChart>
      <c:catAx>
        <c:axId val="64878848"/>
        <c:scaling>
          <c:orientation val="minMax"/>
        </c:scaling>
        <c:axPos val="b"/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4901120"/>
        <c:crosses val="autoZero"/>
        <c:auto val="1"/>
        <c:lblAlgn val="ctr"/>
        <c:lblOffset val="100"/>
        <c:tickMarkSkip val="1"/>
      </c:catAx>
      <c:valAx>
        <c:axId val="6490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4878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86039296794141"/>
          <c:y val="0.46949152542372879"/>
          <c:w val="9.1003102378490464E-2"/>
          <c:h val="7.45762711864409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en-US"/>
              <a:t>利润总额</a:t>
            </a:r>
          </a:p>
        </c:rich>
      </c:tx>
      <c:layout>
        <c:manualLayout>
          <c:xMode val="edge"/>
          <c:yMode val="edge"/>
          <c:x val="0.43950361944157185"/>
          <c:y val="2.03389830508474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37849017580145"/>
          <c:y val="0.15084745762711918"/>
          <c:w val="0.79110651499482942"/>
          <c:h val="0.6847457627118646"/>
        </c:manualLayout>
      </c:layout>
      <c:barChart>
        <c:barDir val="col"/>
        <c:grouping val="clustered"/>
        <c:ser>
          <c:idx val="0"/>
          <c:order val="0"/>
          <c:tx>
            <c:strRef>
              <c:f>Sheet2!$J$5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(Sheet2!$J$8,Sheet2!$J$14,Sheet2!$J$19,Sheet2!$J$43,Sheet2!$J$45)</c:f>
              <c:numCache>
                <c:formatCode>#,##0</c:formatCode>
                <c:ptCount val="5"/>
                <c:pt idx="0">
                  <c:v>33254</c:v>
                </c:pt>
                <c:pt idx="1">
                  <c:v>3297</c:v>
                </c:pt>
                <c:pt idx="2">
                  <c:v>-14422</c:v>
                </c:pt>
                <c:pt idx="3">
                  <c:v>320</c:v>
                </c:pt>
                <c:pt idx="4">
                  <c:v>77448</c:v>
                </c:pt>
              </c:numCache>
            </c:numRef>
          </c:val>
        </c:ser>
        <c:ser>
          <c:idx val="1"/>
          <c:order val="1"/>
          <c:tx>
            <c:strRef>
              <c:f>Sheet2!$K$5</c:f>
              <c:strCache>
                <c:ptCount val="1"/>
                <c:pt idx="0">
                  <c:v>上年同期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(Sheet2!$A$8,Sheet2!$A$14,Sheet2!$A$19,Sheet2!$A$43,Sheet2!$A$45)</c:f>
              <c:strCache>
                <c:ptCount val="5"/>
                <c:pt idx="0">
                  <c:v>1、投融资运营公司（5户）</c:v>
                </c:pt>
                <c:pt idx="1">
                  <c:v>2、企业集团（4户）</c:v>
                </c:pt>
                <c:pt idx="2">
                  <c:v>3、其他运营企业（23户）</c:v>
                </c:pt>
                <c:pt idx="3">
                  <c:v>二、国有控股企业（1户）</c:v>
                </c:pt>
                <c:pt idx="4">
                  <c:v>三、国有参股企业（6户）</c:v>
                </c:pt>
              </c:strCache>
            </c:strRef>
          </c:cat>
          <c:val>
            <c:numRef>
              <c:f>(Sheet2!$K$8,Sheet2!$K$14,Sheet2!$K$19,Sheet2!$K$43,Sheet2!$K$45)</c:f>
              <c:numCache>
                <c:formatCode>#,##0</c:formatCode>
                <c:ptCount val="5"/>
                <c:pt idx="0">
                  <c:v>33265</c:v>
                </c:pt>
                <c:pt idx="1">
                  <c:v>834</c:v>
                </c:pt>
                <c:pt idx="2">
                  <c:v>-12609</c:v>
                </c:pt>
                <c:pt idx="3">
                  <c:v>190</c:v>
                </c:pt>
                <c:pt idx="4">
                  <c:v>99484</c:v>
                </c:pt>
              </c:numCache>
            </c:numRef>
          </c:val>
        </c:ser>
        <c:axId val="65354368"/>
        <c:axId val="65380736"/>
      </c:barChart>
      <c:catAx>
        <c:axId val="65354368"/>
        <c:scaling>
          <c:orientation val="minMax"/>
        </c:scaling>
        <c:axPos val="b"/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5380736"/>
        <c:crosses val="autoZero"/>
        <c:auto val="1"/>
        <c:lblAlgn val="ctr"/>
        <c:lblOffset val="100"/>
        <c:tickMarkSkip val="1"/>
      </c:catAx>
      <c:valAx>
        <c:axId val="6538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65354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86039296794141"/>
          <c:y val="0.47457627118644119"/>
          <c:w val="9.1003102378490464E-2"/>
          <c:h val="7.45762711864406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>
      <selection sqref="A1:I65"/>
    </sheetView>
  </sheetViews>
  <sheetFormatPr defaultColWidth="9" defaultRowHeight="13.5"/>
  <cols>
    <col min="1" max="1" width="44.25" bestFit="1" customWidth="1"/>
    <col min="2" max="2" width="12.75" customWidth="1"/>
    <col min="3" max="3" width="12.25" customWidth="1"/>
    <col min="4" max="4" width="12.75" customWidth="1"/>
    <col min="7" max="7" width="8.25" customWidth="1"/>
    <col min="8" max="8" width="8.75" customWidth="1"/>
    <col min="9" max="9" width="19" customWidth="1"/>
  </cols>
  <sheetData>
    <row r="2" spans="1:9" ht="25.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1"/>
      <c r="B4" s="1"/>
      <c r="C4" s="1"/>
      <c r="D4" s="62">
        <v>43465</v>
      </c>
      <c r="E4" s="62"/>
      <c r="F4" s="1"/>
      <c r="G4" s="1"/>
      <c r="H4" s="1"/>
      <c r="I4" s="23" t="s">
        <v>1</v>
      </c>
    </row>
    <row r="5" spans="1:9" ht="20.100000000000001" customHeight="1">
      <c r="A5" s="63" t="s">
        <v>2</v>
      </c>
      <c r="B5" s="63" t="s">
        <v>3</v>
      </c>
      <c r="C5" s="63" t="s">
        <v>4</v>
      </c>
      <c r="D5" s="63" t="s">
        <v>5</v>
      </c>
      <c r="E5" s="63" t="s">
        <v>6</v>
      </c>
      <c r="F5" s="63" t="s">
        <v>7</v>
      </c>
      <c r="G5" s="63" t="s">
        <v>8</v>
      </c>
      <c r="H5" s="63"/>
      <c r="I5" s="63" t="s">
        <v>9</v>
      </c>
    </row>
    <row r="6" spans="1:9" ht="27">
      <c r="A6" s="63"/>
      <c r="B6" s="63"/>
      <c r="C6" s="63"/>
      <c r="D6" s="63"/>
      <c r="E6" s="63"/>
      <c r="F6" s="63"/>
      <c r="G6" s="2" t="s">
        <v>10</v>
      </c>
      <c r="H6" s="2" t="s">
        <v>11</v>
      </c>
      <c r="I6" s="63"/>
    </row>
    <row r="7" spans="1:9">
      <c r="A7" s="2" t="s">
        <v>12</v>
      </c>
      <c r="B7" s="3">
        <f>B8+B59+B57</f>
        <v>5837202</v>
      </c>
      <c r="C7" s="3">
        <f t="shared" ref="C7:H7" si="0">C8+C59+C57</f>
        <v>2348155</v>
      </c>
      <c r="D7" s="3">
        <f t="shared" si="0"/>
        <v>3489047</v>
      </c>
      <c r="E7" s="3">
        <f t="shared" si="0"/>
        <v>1500311</v>
      </c>
      <c r="F7" s="3">
        <f t="shared" si="0"/>
        <v>183861</v>
      </c>
      <c r="G7" s="3">
        <f t="shared" si="0"/>
        <v>18709</v>
      </c>
      <c r="H7" s="3">
        <f t="shared" si="0"/>
        <v>16528</v>
      </c>
      <c r="I7" s="2"/>
    </row>
    <row r="8" spans="1:9">
      <c r="A8" s="4" t="s">
        <v>13</v>
      </c>
      <c r="B8" s="3">
        <f>B9+B15+B20+B26</f>
        <v>4670776</v>
      </c>
      <c r="C8" s="3">
        <f t="shared" ref="C8:C21" si="1">B8-D8</f>
        <v>1652434</v>
      </c>
      <c r="D8" s="3">
        <f>D9+D15+D20+D26</f>
        <v>3018342</v>
      </c>
      <c r="E8" s="3">
        <f>E9+E15+E20+E26</f>
        <v>156700</v>
      </c>
      <c r="F8" s="3">
        <f>F9+F15+F20+F26</f>
        <v>486</v>
      </c>
      <c r="G8" s="3">
        <f>G9+G15+G20+G26</f>
        <v>7454</v>
      </c>
      <c r="H8" s="3">
        <f>H9+H15+H20+H26</f>
        <v>6285</v>
      </c>
      <c r="I8" s="2"/>
    </row>
    <row r="9" spans="1:9" ht="15.95" customHeight="1">
      <c r="A9" s="5" t="s">
        <v>14</v>
      </c>
      <c r="B9" s="3">
        <f>SUM(B10:B14)</f>
        <v>4059226</v>
      </c>
      <c r="C9" s="3">
        <f t="shared" si="1"/>
        <v>1368492</v>
      </c>
      <c r="D9" s="3">
        <f>SUM(D10:D14)</f>
        <v>2690734</v>
      </c>
      <c r="E9" s="3">
        <f>SUM(E10:E14)</f>
        <v>398</v>
      </c>
      <c r="F9" s="3">
        <f>SUM(F10:F14)</f>
        <v>7643</v>
      </c>
      <c r="G9" s="3">
        <f>SUM(G10:G14)</f>
        <v>81</v>
      </c>
      <c r="H9" s="3">
        <f>SUM(H10:H14)</f>
        <v>80</v>
      </c>
      <c r="I9" s="24" t="s">
        <v>15</v>
      </c>
    </row>
    <row r="10" spans="1:9">
      <c r="A10" s="26" t="s">
        <v>65</v>
      </c>
      <c r="B10" s="6">
        <v>125838</v>
      </c>
      <c r="C10" s="6">
        <f t="shared" si="1"/>
        <v>24749</v>
      </c>
      <c r="D10" s="6">
        <v>101089</v>
      </c>
      <c r="E10" s="6">
        <v>0</v>
      </c>
      <c r="F10" s="6">
        <v>-301</v>
      </c>
      <c r="G10" s="6">
        <v>37</v>
      </c>
      <c r="H10" s="6">
        <v>36</v>
      </c>
      <c r="I10" s="24" t="s">
        <v>15</v>
      </c>
    </row>
    <row r="11" spans="1:9">
      <c r="A11" s="26" t="s">
        <v>66</v>
      </c>
      <c r="B11" s="6">
        <v>18957</v>
      </c>
      <c r="C11" s="6">
        <f t="shared" si="1"/>
        <v>4745</v>
      </c>
      <c r="D11" s="6">
        <v>14212</v>
      </c>
      <c r="E11" s="6">
        <v>305</v>
      </c>
      <c r="F11" s="6">
        <v>266</v>
      </c>
      <c r="G11" s="6">
        <v>8</v>
      </c>
      <c r="H11" s="6">
        <v>8</v>
      </c>
      <c r="I11" s="24" t="s">
        <v>15</v>
      </c>
    </row>
    <row r="12" spans="1:9">
      <c r="A12" s="26" t="s">
        <v>64</v>
      </c>
      <c r="B12" s="6">
        <v>3896067</v>
      </c>
      <c r="C12" s="6">
        <f t="shared" si="1"/>
        <v>1330619</v>
      </c>
      <c r="D12" s="6">
        <v>2565448</v>
      </c>
      <c r="E12" s="6"/>
      <c r="F12" s="6">
        <v>7752</v>
      </c>
      <c r="G12" s="6">
        <v>12</v>
      </c>
      <c r="H12" s="6">
        <v>12</v>
      </c>
      <c r="I12" s="24" t="s">
        <v>15</v>
      </c>
    </row>
    <row r="13" spans="1:9">
      <c r="A13" s="27" t="s">
        <v>67</v>
      </c>
      <c r="B13" s="6">
        <v>7382</v>
      </c>
      <c r="C13" s="6">
        <f t="shared" si="1"/>
        <v>1364</v>
      </c>
      <c r="D13" s="6">
        <v>6018</v>
      </c>
      <c r="E13" s="6">
        <v>93</v>
      </c>
      <c r="F13" s="6">
        <v>-41</v>
      </c>
      <c r="G13" s="6">
        <v>13</v>
      </c>
      <c r="H13" s="6">
        <v>13</v>
      </c>
      <c r="I13" s="24" t="s">
        <v>15</v>
      </c>
    </row>
    <row r="14" spans="1:9">
      <c r="A14" s="27" t="s">
        <v>68</v>
      </c>
      <c r="B14" s="6">
        <v>10982</v>
      </c>
      <c r="C14" s="6">
        <f t="shared" si="1"/>
        <v>7015</v>
      </c>
      <c r="D14" s="6">
        <v>3967</v>
      </c>
      <c r="E14" s="6">
        <v>0</v>
      </c>
      <c r="F14" s="6">
        <v>-33</v>
      </c>
      <c r="G14" s="6">
        <v>11</v>
      </c>
      <c r="H14" s="6">
        <v>11</v>
      </c>
      <c r="I14" s="24" t="s">
        <v>15</v>
      </c>
    </row>
    <row r="15" spans="1:9">
      <c r="A15" s="7" t="s">
        <v>16</v>
      </c>
      <c r="B15" s="8">
        <f>SUM(B16:B19)</f>
        <v>87627</v>
      </c>
      <c r="C15" s="3">
        <f t="shared" si="1"/>
        <v>52796</v>
      </c>
      <c r="D15" s="8">
        <f>SUM(D16:D19)</f>
        <v>34831</v>
      </c>
      <c r="E15" s="8">
        <f>SUM(E16:E19)</f>
        <v>23990</v>
      </c>
      <c r="F15" s="8">
        <f>SUM(F16:F19)</f>
        <v>629</v>
      </c>
      <c r="G15" s="8">
        <f>SUM(G16:G19)</f>
        <v>500</v>
      </c>
      <c r="H15" s="8">
        <f>SUM(H16:H19)</f>
        <v>446</v>
      </c>
      <c r="I15" s="7"/>
    </row>
    <row r="16" spans="1:9">
      <c r="A16" s="28" t="s">
        <v>69</v>
      </c>
      <c r="B16" s="10">
        <v>20298</v>
      </c>
      <c r="C16" s="6">
        <f t="shared" si="1"/>
        <v>2369</v>
      </c>
      <c r="D16" s="10">
        <v>17929</v>
      </c>
      <c r="E16" s="10">
        <v>1176</v>
      </c>
      <c r="F16" s="10">
        <v>-174</v>
      </c>
      <c r="G16" s="10">
        <v>122</v>
      </c>
      <c r="H16" s="10">
        <v>122</v>
      </c>
      <c r="I16" s="9"/>
    </row>
    <row r="17" spans="1:9">
      <c r="A17" s="28" t="s">
        <v>70</v>
      </c>
      <c r="B17" s="10">
        <v>19844</v>
      </c>
      <c r="C17" s="6">
        <f t="shared" si="1"/>
        <v>17913</v>
      </c>
      <c r="D17" s="10">
        <v>1931</v>
      </c>
      <c r="E17" s="10">
        <v>7606</v>
      </c>
      <c r="F17" s="10">
        <v>587</v>
      </c>
      <c r="G17" s="10">
        <v>108</v>
      </c>
      <c r="H17" s="10">
        <v>70</v>
      </c>
      <c r="I17" s="9"/>
    </row>
    <row r="18" spans="1:9">
      <c r="A18" s="28" t="s">
        <v>71</v>
      </c>
      <c r="B18" s="10">
        <v>45116</v>
      </c>
      <c r="C18" s="6">
        <f t="shared" si="1"/>
        <v>29076</v>
      </c>
      <c r="D18" s="10">
        <v>16040</v>
      </c>
      <c r="E18" s="10">
        <v>13283</v>
      </c>
      <c r="F18" s="10">
        <v>218</v>
      </c>
      <c r="G18" s="10">
        <v>148</v>
      </c>
      <c r="H18" s="10">
        <v>132</v>
      </c>
      <c r="I18" s="9"/>
    </row>
    <row r="19" spans="1:9">
      <c r="A19" s="28" t="s">
        <v>72</v>
      </c>
      <c r="B19" s="10">
        <v>2369</v>
      </c>
      <c r="C19" s="6">
        <f t="shared" si="1"/>
        <v>3438</v>
      </c>
      <c r="D19" s="10">
        <v>-1069</v>
      </c>
      <c r="E19" s="10">
        <v>1925</v>
      </c>
      <c r="F19" s="10">
        <v>-2</v>
      </c>
      <c r="G19" s="10">
        <v>122</v>
      </c>
      <c r="H19" s="10">
        <v>122</v>
      </c>
      <c r="I19" s="9" t="s">
        <v>17</v>
      </c>
    </row>
    <row r="20" spans="1:9">
      <c r="A20" s="7" t="s">
        <v>18</v>
      </c>
      <c r="B20" s="8">
        <f>SUM(B21:B25)</f>
        <v>297638</v>
      </c>
      <c r="C20" s="3">
        <f t="shared" si="1"/>
        <v>123968</v>
      </c>
      <c r="D20" s="8">
        <f>SUM(D21:D25)</f>
        <v>173670</v>
      </c>
      <c r="E20" s="8">
        <f>SUM(E21:E25)</f>
        <v>51269</v>
      </c>
      <c r="F20" s="8">
        <f>SUM(F21:F25)</f>
        <v>-6296</v>
      </c>
      <c r="G20" s="8">
        <f>SUM(G21:G25)</f>
        <v>4125</v>
      </c>
      <c r="H20" s="8">
        <f>SUM(H21:H25)</f>
        <v>3338</v>
      </c>
      <c r="I20" s="9"/>
    </row>
    <row r="21" spans="1:9">
      <c r="A21" s="11" t="s">
        <v>19</v>
      </c>
      <c r="B21" s="12">
        <v>176941</v>
      </c>
      <c r="C21" s="6">
        <f t="shared" si="1"/>
        <v>48142</v>
      </c>
      <c r="D21" s="12">
        <v>128799</v>
      </c>
      <c r="E21" s="12">
        <v>26993</v>
      </c>
      <c r="F21" s="12">
        <v>-3677</v>
      </c>
      <c r="G21" s="13">
        <v>1420</v>
      </c>
      <c r="H21" s="13">
        <v>1201</v>
      </c>
      <c r="I21" s="25" t="s">
        <v>17</v>
      </c>
    </row>
    <row r="22" spans="1:9">
      <c r="A22" s="11" t="s">
        <v>20</v>
      </c>
      <c r="B22" s="12">
        <v>51533</v>
      </c>
      <c r="C22" s="6">
        <f t="shared" ref="C22:C38" si="2">B22-D22</f>
        <v>19292</v>
      </c>
      <c r="D22" s="12">
        <v>32241</v>
      </c>
      <c r="E22" s="12">
        <v>13299</v>
      </c>
      <c r="F22" s="12">
        <v>-1312</v>
      </c>
      <c r="G22" s="14">
        <v>2221</v>
      </c>
      <c r="H22" s="14">
        <v>1748</v>
      </c>
      <c r="I22" s="25" t="s">
        <v>17</v>
      </c>
    </row>
    <row r="23" spans="1:9">
      <c r="A23" s="11" t="s">
        <v>21</v>
      </c>
      <c r="B23" s="12">
        <v>3800</v>
      </c>
      <c r="C23" s="6">
        <f t="shared" si="2"/>
        <v>3928</v>
      </c>
      <c r="D23" s="12">
        <v>-128</v>
      </c>
      <c r="E23" s="12">
        <v>2400</v>
      </c>
      <c r="F23" s="12">
        <v>40</v>
      </c>
      <c r="G23" s="14">
        <v>178</v>
      </c>
      <c r="H23" s="14">
        <v>108</v>
      </c>
      <c r="I23" s="25"/>
    </row>
    <row r="24" spans="1:9">
      <c r="A24" s="11" t="s">
        <v>22</v>
      </c>
      <c r="B24" s="12">
        <v>59014</v>
      </c>
      <c r="C24" s="6">
        <f t="shared" si="2"/>
        <v>51901</v>
      </c>
      <c r="D24" s="12">
        <v>7113</v>
      </c>
      <c r="E24" s="12">
        <v>8255</v>
      </c>
      <c r="F24" s="12">
        <v>-1321</v>
      </c>
      <c r="G24" s="14">
        <v>288</v>
      </c>
      <c r="H24" s="14">
        <v>263</v>
      </c>
      <c r="I24" s="25"/>
    </row>
    <row r="25" spans="1:9">
      <c r="A25" s="11" t="s">
        <v>23</v>
      </c>
      <c r="B25" s="12">
        <v>6350</v>
      </c>
      <c r="C25" s="6">
        <f t="shared" si="2"/>
        <v>705</v>
      </c>
      <c r="D25" s="12">
        <v>5645</v>
      </c>
      <c r="E25" s="12">
        <v>322</v>
      </c>
      <c r="F25" s="12">
        <v>-26</v>
      </c>
      <c r="G25" s="14">
        <v>18</v>
      </c>
      <c r="H25" s="14">
        <v>18</v>
      </c>
      <c r="I25" s="25"/>
    </row>
    <row r="26" spans="1:9">
      <c r="A26" s="15" t="s">
        <v>24</v>
      </c>
      <c r="B26" s="16">
        <f>SUM(B27:B56)</f>
        <v>226285</v>
      </c>
      <c r="C26" s="3">
        <f t="shared" si="2"/>
        <v>107178</v>
      </c>
      <c r="D26" s="16">
        <f>SUM(D27:D56)</f>
        <v>119107</v>
      </c>
      <c r="E26" s="16">
        <f>SUM(E27:E56)</f>
        <v>81043</v>
      </c>
      <c r="F26" s="16">
        <f>SUM(F27:F56)</f>
        <v>-1490</v>
      </c>
      <c r="G26" s="16">
        <f>SUM(G27:G56)</f>
        <v>2748</v>
      </c>
      <c r="H26" s="16">
        <f>SUM(H27:H56)</f>
        <v>2421</v>
      </c>
      <c r="I26" s="25"/>
    </row>
    <row r="27" spans="1:9">
      <c r="A27" s="11" t="s">
        <v>25</v>
      </c>
      <c r="B27" s="12">
        <v>84377</v>
      </c>
      <c r="C27" s="6">
        <f t="shared" si="2"/>
        <v>81041</v>
      </c>
      <c r="D27" s="12">
        <v>3336</v>
      </c>
      <c r="E27" s="12">
        <v>63995</v>
      </c>
      <c r="F27" s="12">
        <v>166</v>
      </c>
      <c r="G27" s="14">
        <v>570</v>
      </c>
      <c r="H27" s="14">
        <v>425</v>
      </c>
      <c r="I27" s="25"/>
    </row>
    <row r="28" spans="1:9">
      <c r="A28" s="11" t="s">
        <v>26</v>
      </c>
      <c r="B28" s="12">
        <v>10008</v>
      </c>
      <c r="C28" s="6">
        <f t="shared" si="2"/>
        <v>47</v>
      </c>
      <c r="D28" s="12">
        <v>9961</v>
      </c>
      <c r="E28" s="12">
        <v>1048</v>
      </c>
      <c r="F28" s="12">
        <v>0</v>
      </c>
      <c r="G28" s="14">
        <v>43</v>
      </c>
      <c r="H28" s="14">
        <v>43</v>
      </c>
      <c r="I28" s="25"/>
    </row>
    <row r="29" spans="1:9">
      <c r="A29" s="11" t="s">
        <v>27</v>
      </c>
      <c r="B29" s="12">
        <v>30988</v>
      </c>
      <c r="C29" s="6">
        <f t="shared" si="2"/>
        <v>525</v>
      </c>
      <c r="D29" s="12">
        <v>30463</v>
      </c>
      <c r="E29" s="12">
        <v>2479</v>
      </c>
      <c r="F29" s="12">
        <v>0</v>
      </c>
      <c r="G29" s="14">
        <v>184</v>
      </c>
      <c r="H29" s="14">
        <v>184</v>
      </c>
      <c r="I29" s="25"/>
    </row>
    <row r="30" spans="1:9">
      <c r="A30" s="11" t="s">
        <v>28</v>
      </c>
      <c r="B30" s="12">
        <v>193</v>
      </c>
      <c r="C30" s="6">
        <f t="shared" si="2"/>
        <v>97</v>
      </c>
      <c r="D30" s="12">
        <v>96</v>
      </c>
      <c r="E30" s="12">
        <v>94</v>
      </c>
      <c r="F30" s="12">
        <v>72</v>
      </c>
      <c r="G30" s="14">
        <v>0</v>
      </c>
      <c r="H30" s="14">
        <v>0</v>
      </c>
      <c r="I30" s="25"/>
    </row>
    <row r="31" spans="1:9">
      <c r="A31" s="11" t="s">
        <v>29</v>
      </c>
      <c r="B31" s="12">
        <v>154</v>
      </c>
      <c r="C31" s="6">
        <f t="shared" si="2"/>
        <v>79</v>
      </c>
      <c r="D31" s="12">
        <v>75</v>
      </c>
      <c r="E31" s="12">
        <v>196</v>
      </c>
      <c r="F31" s="12">
        <v>3</v>
      </c>
      <c r="G31" s="14">
        <v>15</v>
      </c>
      <c r="H31" s="14">
        <v>15</v>
      </c>
      <c r="I31" s="25"/>
    </row>
    <row r="32" spans="1:9">
      <c r="A32" s="11" t="s">
        <v>30</v>
      </c>
      <c r="B32" s="12">
        <v>57</v>
      </c>
      <c r="C32" s="6">
        <f t="shared" si="2"/>
        <v>108</v>
      </c>
      <c r="D32" s="12">
        <v>-51</v>
      </c>
      <c r="E32" s="12">
        <v>82</v>
      </c>
      <c r="F32" s="12">
        <v>-18</v>
      </c>
      <c r="G32" s="14">
        <v>10</v>
      </c>
      <c r="H32" s="14">
        <v>10</v>
      </c>
      <c r="I32" s="25"/>
    </row>
    <row r="33" spans="1:9">
      <c r="A33" s="11" t="s">
        <v>31</v>
      </c>
      <c r="B33" s="12">
        <v>11930</v>
      </c>
      <c r="C33" s="6">
        <f t="shared" si="2"/>
        <v>5397</v>
      </c>
      <c r="D33" s="12">
        <v>6533</v>
      </c>
      <c r="E33" s="12">
        <v>4691</v>
      </c>
      <c r="F33" s="12">
        <v>-186</v>
      </c>
      <c r="G33" s="14">
        <v>320</v>
      </c>
      <c r="H33" s="14">
        <v>307</v>
      </c>
      <c r="I33" s="25"/>
    </row>
    <row r="34" spans="1:9">
      <c r="A34" s="11" t="s">
        <v>32</v>
      </c>
      <c r="B34" s="12">
        <v>239</v>
      </c>
      <c r="C34" s="6">
        <f t="shared" si="2"/>
        <v>396</v>
      </c>
      <c r="D34" s="12">
        <v>-157</v>
      </c>
      <c r="E34" s="12">
        <v>173</v>
      </c>
      <c r="F34" s="12">
        <v>-8</v>
      </c>
      <c r="G34" s="14">
        <v>28</v>
      </c>
      <c r="H34" s="14">
        <v>21</v>
      </c>
      <c r="I34" s="25"/>
    </row>
    <row r="35" spans="1:9">
      <c r="A35" s="11" t="s">
        <v>33</v>
      </c>
      <c r="B35" s="12">
        <v>577</v>
      </c>
      <c r="C35" s="6">
        <f t="shared" si="2"/>
        <v>0</v>
      </c>
      <c r="D35" s="12">
        <v>577</v>
      </c>
      <c r="E35" s="12">
        <v>1508</v>
      </c>
      <c r="F35" s="12">
        <v>-564</v>
      </c>
      <c r="G35" s="14">
        <v>650</v>
      </c>
      <c r="H35" s="14">
        <v>650</v>
      </c>
      <c r="I35" s="25"/>
    </row>
    <row r="36" spans="1:9">
      <c r="A36" s="11" t="s">
        <v>34</v>
      </c>
      <c r="B36" s="12">
        <v>1308</v>
      </c>
      <c r="C36" s="6">
        <f t="shared" si="2"/>
        <v>0</v>
      </c>
      <c r="D36" s="12">
        <v>1308</v>
      </c>
      <c r="E36" s="12">
        <v>1498</v>
      </c>
      <c r="F36" s="12">
        <v>16</v>
      </c>
      <c r="G36" s="14">
        <v>144</v>
      </c>
      <c r="H36" s="14">
        <v>18</v>
      </c>
      <c r="I36" s="25"/>
    </row>
    <row r="37" spans="1:9">
      <c r="A37" s="11" t="s">
        <v>35</v>
      </c>
      <c r="B37" s="12">
        <v>696</v>
      </c>
      <c r="C37" s="6">
        <f t="shared" si="2"/>
        <v>1030</v>
      </c>
      <c r="D37" s="12">
        <v>-334</v>
      </c>
      <c r="E37" s="12">
        <v>717</v>
      </c>
      <c r="F37" s="12">
        <v>-116</v>
      </c>
      <c r="G37" s="14">
        <v>140</v>
      </c>
      <c r="H37" s="14">
        <v>140</v>
      </c>
      <c r="I37" s="25"/>
    </row>
    <row r="38" spans="1:9">
      <c r="A38" s="11" t="s">
        <v>36</v>
      </c>
      <c r="B38" s="12">
        <v>1608</v>
      </c>
      <c r="C38" s="6">
        <f t="shared" si="2"/>
        <v>222</v>
      </c>
      <c r="D38" s="12">
        <v>1386</v>
      </c>
      <c r="E38" s="12">
        <v>1264</v>
      </c>
      <c r="F38" s="12">
        <v>173</v>
      </c>
      <c r="G38" s="14">
        <v>64</v>
      </c>
      <c r="H38" s="14">
        <v>64</v>
      </c>
      <c r="I38" s="25"/>
    </row>
    <row r="39" spans="1:9">
      <c r="A39" s="11" t="s">
        <v>37</v>
      </c>
      <c r="B39" s="12">
        <v>191</v>
      </c>
      <c r="C39" s="6">
        <f t="shared" ref="C39:C56" si="3">B39-D39</f>
        <v>278</v>
      </c>
      <c r="D39" s="12">
        <v>-87</v>
      </c>
      <c r="E39" s="12">
        <v>939</v>
      </c>
      <c r="F39" s="12">
        <v>-43</v>
      </c>
      <c r="G39" s="14">
        <v>269</v>
      </c>
      <c r="H39" s="14">
        <v>269</v>
      </c>
      <c r="I39" s="25"/>
    </row>
    <row r="40" spans="1:9">
      <c r="A40" s="11" t="s">
        <v>38</v>
      </c>
      <c r="B40" s="12">
        <v>334</v>
      </c>
      <c r="C40" s="6">
        <f t="shared" si="3"/>
        <v>265</v>
      </c>
      <c r="D40" s="12">
        <v>69</v>
      </c>
      <c r="E40" s="12">
        <v>181</v>
      </c>
      <c r="F40" s="12">
        <v>12</v>
      </c>
      <c r="G40" s="14">
        <v>26</v>
      </c>
      <c r="H40" s="14">
        <v>26</v>
      </c>
      <c r="I40" s="25"/>
    </row>
    <row r="41" spans="1:9">
      <c r="A41" s="11" t="s">
        <v>39</v>
      </c>
      <c r="B41" s="12">
        <v>451</v>
      </c>
      <c r="C41" s="6">
        <f t="shared" si="3"/>
        <v>248</v>
      </c>
      <c r="D41" s="12">
        <v>203</v>
      </c>
      <c r="E41" s="12">
        <v>0</v>
      </c>
      <c r="F41" s="12">
        <v>-31</v>
      </c>
      <c r="G41" s="14">
        <v>0</v>
      </c>
      <c r="H41" s="14">
        <v>0</v>
      </c>
      <c r="I41" s="25"/>
    </row>
    <row r="42" spans="1:9">
      <c r="A42" s="11" t="s">
        <v>40</v>
      </c>
      <c r="B42" s="12">
        <v>131</v>
      </c>
      <c r="C42" s="6">
        <f t="shared" si="3"/>
        <v>207</v>
      </c>
      <c r="D42" s="12">
        <v>-76</v>
      </c>
      <c r="E42" s="12">
        <v>19</v>
      </c>
      <c r="F42" s="12">
        <v>-54</v>
      </c>
      <c r="G42" s="14">
        <v>9</v>
      </c>
      <c r="H42" s="14">
        <v>9</v>
      </c>
      <c r="I42" s="25"/>
    </row>
    <row r="43" spans="1:9">
      <c r="A43" s="11" t="s">
        <v>41</v>
      </c>
      <c r="B43" s="12">
        <v>4875</v>
      </c>
      <c r="C43" s="6">
        <f t="shared" si="3"/>
        <v>877</v>
      </c>
      <c r="D43" s="12">
        <v>3998</v>
      </c>
      <c r="E43" s="12">
        <v>153</v>
      </c>
      <c r="F43" s="12">
        <v>-69</v>
      </c>
      <c r="G43" s="14">
        <v>15</v>
      </c>
      <c r="H43" s="14">
        <v>15</v>
      </c>
      <c r="I43" s="25"/>
    </row>
    <row r="44" spans="1:9">
      <c r="A44" s="11" t="s">
        <v>42</v>
      </c>
      <c r="B44" s="12">
        <v>1258</v>
      </c>
      <c r="C44" s="6">
        <f t="shared" si="3"/>
        <v>511</v>
      </c>
      <c r="D44" s="12">
        <v>747</v>
      </c>
      <c r="E44" s="12">
        <v>73</v>
      </c>
      <c r="F44" s="12">
        <v>-40</v>
      </c>
      <c r="G44" s="14">
        <v>8</v>
      </c>
      <c r="H44" s="14">
        <v>8</v>
      </c>
      <c r="I44" s="25"/>
    </row>
    <row r="45" spans="1:9">
      <c r="A45" s="11" t="s">
        <v>43</v>
      </c>
      <c r="B45" s="12">
        <v>3104</v>
      </c>
      <c r="C45" s="6">
        <f t="shared" si="3"/>
        <v>2423</v>
      </c>
      <c r="D45" s="12">
        <v>681</v>
      </c>
      <c r="E45" s="12">
        <v>13</v>
      </c>
      <c r="F45" s="12">
        <v>-21</v>
      </c>
      <c r="G45" s="14">
        <v>12</v>
      </c>
      <c r="H45" s="14">
        <v>12</v>
      </c>
      <c r="I45" s="25"/>
    </row>
    <row r="46" spans="1:9">
      <c r="A46" s="11" t="s">
        <v>44</v>
      </c>
      <c r="B46" s="12">
        <v>62312</v>
      </c>
      <c r="C46" s="6">
        <f t="shared" si="3"/>
        <v>4977</v>
      </c>
      <c r="D46" s="12">
        <v>57335</v>
      </c>
      <c r="E46" s="12">
        <v>709</v>
      </c>
      <c r="F46" s="12">
        <v>-350</v>
      </c>
      <c r="G46" s="14">
        <v>94</v>
      </c>
      <c r="H46" s="14">
        <v>68</v>
      </c>
      <c r="I46" s="25"/>
    </row>
    <row r="47" spans="1:9">
      <c r="A47" s="11" t="s">
        <v>45</v>
      </c>
      <c r="B47" s="12">
        <v>693</v>
      </c>
      <c r="C47" s="6">
        <f t="shared" si="3"/>
        <v>820</v>
      </c>
      <c r="D47" s="12">
        <v>-127</v>
      </c>
      <c r="E47" s="12">
        <v>0</v>
      </c>
      <c r="F47" s="12">
        <v>-17</v>
      </c>
      <c r="G47" s="14">
        <v>7</v>
      </c>
      <c r="H47" s="14">
        <v>7</v>
      </c>
      <c r="I47" s="25"/>
    </row>
    <row r="48" spans="1:9">
      <c r="A48" s="11" t="s">
        <v>46</v>
      </c>
      <c r="B48" s="12">
        <v>1184</v>
      </c>
      <c r="C48" s="6">
        <f t="shared" si="3"/>
        <v>218</v>
      </c>
      <c r="D48" s="12">
        <v>966</v>
      </c>
      <c r="E48" s="12">
        <v>0</v>
      </c>
      <c r="F48" s="12">
        <v>24</v>
      </c>
      <c r="G48" s="14">
        <v>3</v>
      </c>
      <c r="H48" s="14">
        <v>3</v>
      </c>
      <c r="I48" s="25"/>
    </row>
    <row r="49" spans="1:9">
      <c r="A49" s="11" t="s">
        <v>47</v>
      </c>
      <c r="B49" s="12">
        <v>3</v>
      </c>
      <c r="C49" s="6">
        <f t="shared" si="3"/>
        <v>-196</v>
      </c>
      <c r="D49" s="12">
        <v>199</v>
      </c>
      <c r="E49" s="12">
        <v>358</v>
      </c>
      <c r="F49" s="12">
        <v>-3</v>
      </c>
      <c r="G49" s="14">
        <v>0</v>
      </c>
      <c r="H49" s="14">
        <v>0</v>
      </c>
      <c r="I49" s="25"/>
    </row>
    <row r="50" spans="1:9">
      <c r="A50" s="17" t="s">
        <v>48</v>
      </c>
      <c r="B50" s="12">
        <v>6480</v>
      </c>
      <c r="C50" s="6">
        <f t="shared" si="3"/>
        <v>284</v>
      </c>
      <c r="D50" s="12">
        <v>6196</v>
      </c>
      <c r="E50" s="12">
        <v>703</v>
      </c>
      <c r="F50" s="12">
        <v>-143</v>
      </c>
      <c r="G50" s="14">
        <v>7</v>
      </c>
      <c r="H50" s="14">
        <v>7</v>
      </c>
      <c r="I50" s="25"/>
    </row>
    <row r="51" spans="1:9">
      <c r="A51" s="11" t="s">
        <v>49</v>
      </c>
      <c r="B51" s="12">
        <v>264</v>
      </c>
      <c r="C51" s="6">
        <f t="shared" si="3"/>
        <v>177</v>
      </c>
      <c r="D51" s="12">
        <v>87</v>
      </c>
      <c r="E51" s="12">
        <v>11</v>
      </c>
      <c r="F51" s="12">
        <v>0</v>
      </c>
      <c r="G51" s="14">
        <v>2</v>
      </c>
      <c r="H51" s="14">
        <v>2</v>
      </c>
      <c r="I51" s="25"/>
    </row>
    <row r="52" spans="1:9">
      <c r="A52" s="11" t="s">
        <v>50</v>
      </c>
      <c r="B52" s="12">
        <v>142</v>
      </c>
      <c r="C52" s="6">
        <f t="shared" si="3"/>
        <v>56</v>
      </c>
      <c r="D52" s="12">
        <v>86</v>
      </c>
      <c r="E52" s="12">
        <v>10</v>
      </c>
      <c r="F52" s="12">
        <v>-30</v>
      </c>
      <c r="G52" s="14">
        <v>8</v>
      </c>
      <c r="H52" s="14">
        <v>8</v>
      </c>
      <c r="I52" s="25"/>
    </row>
    <row r="53" spans="1:9">
      <c r="A53" s="11" t="s">
        <v>51</v>
      </c>
      <c r="B53" s="12">
        <v>1340</v>
      </c>
      <c r="C53" s="6">
        <f t="shared" si="3"/>
        <v>5271</v>
      </c>
      <c r="D53" s="12">
        <v>-3931</v>
      </c>
      <c r="E53" s="12">
        <v>93</v>
      </c>
      <c r="F53" s="12">
        <v>-157</v>
      </c>
      <c r="G53" s="14">
        <v>61</v>
      </c>
      <c r="H53" s="14">
        <v>61</v>
      </c>
      <c r="I53" s="25"/>
    </row>
    <row r="54" spans="1:9">
      <c r="A54" s="11" t="s">
        <v>52</v>
      </c>
      <c r="B54" s="12">
        <v>384</v>
      </c>
      <c r="C54" s="6">
        <f t="shared" si="3"/>
        <v>647</v>
      </c>
      <c r="D54" s="12">
        <v>-263</v>
      </c>
      <c r="E54" s="12">
        <v>36</v>
      </c>
      <c r="F54" s="12">
        <v>-21</v>
      </c>
      <c r="G54" s="14">
        <v>32</v>
      </c>
      <c r="H54" s="14">
        <v>32</v>
      </c>
      <c r="I54" s="25"/>
    </row>
    <row r="55" spans="1:9">
      <c r="A55" s="11" t="s">
        <v>53</v>
      </c>
      <c r="B55" s="12">
        <v>311</v>
      </c>
      <c r="C55" s="6">
        <f t="shared" si="3"/>
        <v>631</v>
      </c>
      <c r="D55" s="12">
        <v>-320</v>
      </c>
      <c r="E55" s="12">
        <v>0</v>
      </c>
      <c r="F55" s="12">
        <v>-11</v>
      </c>
      <c r="G55" s="14">
        <v>5</v>
      </c>
      <c r="H55" s="14">
        <v>5</v>
      </c>
      <c r="I55" s="25"/>
    </row>
    <row r="56" spans="1:9">
      <c r="A56" s="11" t="s">
        <v>54</v>
      </c>
      <c r="B56" s="12">
        <v>693</v>
      </c>
      <c r="C56" s="6">
        <f t="shared" si="3"/>
        <v>542</v>
      </c>
      <c r="D56" s="12">
        <v>151</v>
      </c>
      <c r="E56" s="12">
        <v>0</v>
      </c>
      <c r="F56" s="12">
        <v>-74</v>
      </c>
      <c r="G56" s="14">
        <v>22</v>
      </c>
      <c r="H56" s="14">
        <v>12</v>
      </c>
      <c r="I56" s="25"/>
    </row>
    <row r="57" spans="1:9">
      <c r="A57" s="15" t="s">
        <v>55</v>
      </c>
      <c r="B57" s="18">
        <f>B58</f>
        <v>43909</v>
      </c>
      <c r="C57" s="18">
        <f t="shared" ref="C57:H57" si="4">C58</f>
        <v>33034</v>
      </c>
      <c r="D57" s="18">
        <f t="shared" si="4"/>
        <v>10875</v>
      </c>
      <c r="E57" s="18">
        <f t="shared" si="4"/>
        <v>20749</v>
      </c>
      <c r="F57" s="18">
        <f t="shared" si="4"/>
        <v>-455</v>
      </c>
      <c r="G57" s="18">
        <f t="shared" si="4"/>
        <v>1056</v>
      </c>
      <c r="H57" s="18">
        <f t="shared" si="4"/>
        <v>768</v>
      </c>
      <c r="I57" s="25"/>
    </row>
    <row r="58" spans="1:9">
      <c r="A58" s="11" t="s">
        <v>56</v>
      </c>
      <c r="B58" s="12">
        <v>43909</v>
      </c>
      <c r="C58" s="6">
        <f t="shared" ref="C58:C65" si="5">B58-D58</f>
        <v>33034</v>
      </c>
      <c r="D58" s="12">
        <v>10875</v>
      </c>
      <c r="E58" s="12">
        <v>20749</v>
      </c>
      <c r="F58" s="12">
        <v>-455</v>
      </c>
      <c r="G58" s="13">
        <v>1056</v>
      </c>
      <c r="H58" s="13">
        <v>768</v>
      </c>
      <c r="I58" s="25" t="s">
        <v>17</v>
      </c>
    </row>
    <row r="59" spans="1:9">
      <c r="A59" s="19" t="s">
        <v>57</v>
      </c>
      <c r="B59" s="20">
        <f>SUM(B60:B65)</f>
        <v>1122517</v>
      </c>
      <c r="C59" s="3">
        <f t="shared" si="5"/>
        <v>662687</v>
      </c>
      <c r="D59" s="20">
        <f>SUM(D60:D65)</f>
        <v>459830</v>
      </c>
      <c r="E59" s="20">
        <f>SUM(E60:E65)</f>
        <v>1322862</v>
      </c>
      <c r="F59" s="20">
        <f>SUM(F60:F65)</f>
        <v>183830</v>
      </c>
      <c r="G59" s="20">
        <f>SUM(G60:G65)</f>
        <v>10199</v>
      </c>
      <c r="H59" s="20">
        <f>SUM(H60:H65)</f>
        <v>9475</v>
      </c>
      <c r="I59" s="25"/>
    </row>
    <row r="60" spans="1:9">
      <c r="A60" s="21" t="s">
        <v>58</v>
      </c>
      <c r="B60" s="12">
        <v>697707</v>
      </c>
      <c r="C60" s="6">
        <f t="shared" si="5"/>
        <v>381220</v>
      </c>
      <c r="D60" s="12">
        <v>316487</v>
      </c>
      <c r="E60" s="12">
        <v>1098389</v>
      </c>
      <c r="F60" s="12">
        <v>100942</v>
      </c>
      <c r="G60" s="14">
        <v>5256</v>
      </c>
      <c r="H60" s="14">
        <v>5125</v>
      </c>
      <c r="I60" s="25"/>
    </row>
    <row r="61" spans="1:9">
      <c r="A61" s="22" t="s">
        <v>59</v>
      </c>
      <c r="B61" s="12">
        <v>62395</v>
      </c>
      <c r="C61" s="6">
        <f t="shared" si="5"/>
        <v>88985</v>
      </c>
      <c r="D61" s="12">
        <v>-26590</v>
      </c>
      <c r="E61" s="12">
        <v>55027</v>
      </c>
      <c r="F61" s="12">
        <v>2372</v>
      </c>
      <c r="G61" s="14">
        <v>2788</v>
      </c>
      <c r="H61" s="14">
        <v>2601</v>
      </c>
      <c r="I61" s="25"/>
    </row>
    <row r="62" spans="1:9">
      <c r="A62" s="21" t="s">
        <v>60</v>
      </c>
      <c r="B62" s="12">
        <v>149238</v>
      </c>
      <c r="C62" s="6">
        <f t="shared" si="5"/>
        <v>24498</v>
      </c>
      <c r="D62" s="12">
        <v>124740</v>
      </c>
      <c r="E62" s="12">
        <v>128835</v>
      </c>
      <c r="F62" s="12">
        <v>78220</v>
      </c>
      <c r="G62" s="14">
        <v>773</v>
      </c>
      <c r="H62" s="14">
        <v>670</v>
      </c>
      <c r="I62" s="25"/>
    </row>
    <row r="63" spans="1:9">
      <c r="A63" s="21" t="s">
        <v>61</v>
      </c>
      <c r="B63" s="12">
        <v>115022</v>
      </c>
      <c r="C63" s="6">
        <f t="shared" si="5"/>
        <v>99109</v>
      </c>
      <c r="D63" s="12">
        <v>15913</v>
      </c>
      <c r="E63" s="12">
        <v>14223</v>
      </c>
      <c r="F63" s="12">
        <v>-896</v>
      </c>
      <c r="G63" s="14">
        <v>641</v>
      </c>
      <c r="H63" s="14">
        <v>397</v>
      </c>
      <c r="I63" s="25"/>
    </row>
    <row r="64" spans="1:9">
      <c r="A64" s="21" t="s">
        <v>62</v>
      </c>
      <c r="B64" s="12">
        <v>80240</v>
      </c>
      <c r="C64" s="6">
        <f t="shared" si="5"/>
        <v>53331</v>
      </c>
      <c r="D64" s="12">
        <v>26909</v>
      </c>
      <c r="E64" s="12">
        <v>23462</v>
      </c>
      <c r="F64" s="12">
        <v>2975</v>
      </c>
      <c r="G64" s="14">
        <v>597</v>
      </c>
      <c r="H64" s="14">
        <v>538</v>
      </c>
      <c r="I64" s="25"/>
    </row>
    <row r="65" spans="1:9">
      <c r="A65" s="21" t="s">
        <v>63</v>
      </c>
      <c r="B65" s="12">
        <v>17915</v>
      </c>
      <c r="C65" s="6">
        <f t="shared" si="5"/>
        <v>15544</v>
      </c>
      <c r="D65" s="12">
        <v>2371</v>
      </c>
      <c r="E65" s="12">
        <v>2926</v>
      </c>
      <c r="F65" s="12">
        <v>217</v>
      </c>
      <c r="G65" s="14">
        <v>144</v>
      </c>
      <c r="H65" s="14">
        <v>144</v>
      </c>
      <c r="I65" s="25"/>
    </row>
  </sheetData>
  <mergeCells count="10">
    <mergeCell ref="A2:I2"/>
    <mergeCell ref="D4:E4"/>
    <mergeCell ref="G5:H5"/>
    <mergeCell ref="A5:A6"/>
    <mergeCell ref="B5:B6"/>
    <mergeCell ref="C5:C6"/>
    <mergeCell ref="D5:D6"/>
    <mergeCell ref="E5:E6"/>
    <mergeCell ref="F5:F6"/>
    <mergeCell ref="I5:I6"/>
  </mergeCells>
  <phoneticPr fontId="11" type="noConversion"/>
  <pageMargins left="1.0937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5" workbookViewId="0">
      <selection activeCell="G22" sqref="G22"/>
    </sheetView>
  </sheetViews>
  <sheetFormatPr defaultRowHeight="13.5"/>
  <cols>
    <col min="1" max="1" width="35.375" customWidth="1"/>
    <col min="2" max="13" width="12.625" customWidth="1"/>
    <col min="14" max="14" width="9.5" bestFit="1" customWidth="1"/>
    <col min="15" max="16" width="11.625" bestFit="1" customWidth="1"/>
    <col min="17" max="17" width="10.5" bestFit="1" customWidth="1"/>
  </cols>
  <sheetData>
    <row r="1" spans="1:17" ht="26.25" customHeight="1">
      <c r="A1" s="61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7.100000000000001" customHeight="1">
      <c r="A3" s="29" t="s">
        <v>102</v>
      </c>
      <c r="B3" s="48"/>
      <c r="C3" s="48"/>
      <c r="D3" s="48"/>
      <c r="E3" s="48"/>
      <c r="F3" s="48"/>
      <c r="G3" s="48"/>
      <c r="H3" s="48"/>
      <c r="I3" s="34"/>
      <c r="J3" s="1"/>
      <c r="K3" s="1"/>
      <c r="L3" s="1"/>
      <c r="M3" s="67" t="s">
        <v>73</v>
      </c>
      <c r="N3" s="67"/>
    </row>
    <row r="4" spans="1:17" ht="17.100000000000001" customHeight="1">
      <c r="A4" s="66" t="s">
        <v>2</v>
      </c>
      <c r="B4" s="66" t="s">
        <v>3</v>
      </c>
      <c r="C4" s="66"/>
      <c r="D4" s="66" t="s">
        <v>4</v>
      </c>
      <c r="E4" s="66"/>
      <c r="F4" s="66" t="s">
        <v>5</v>
      </c>
      <c r="G4" s="66"/>
      <c r="H4" s="66" t="s">
        <v>6</v>
      </c>
      <c r="I4" s="66"/>
      <c r="J4" s="66" t="s">
        <v>7</v>
      </c>
      <c r="K4" s="66"/>
      <c r="L4" s="66" t="s">
        <v>82</v>
      </c>
      <c r="M4" s="66"/>
      <c r="N4" s="66" t="s">
        <v>9</v>
      </c>
    </row>
    <row r="5" spans="1:17" ht="17.100000000000001" customHeight="1">
      <c r="A5" s="66"/>
      <c r="B5" s="36" t="s">
        <v>74</v>
      </c>
      <c r="C5" s="36" t="s">
        <v>75</v>
      </c>
      <c r="D5" s="36" t="s">
        <v>76</v>
      </c>
      <c r="E5" s="36" t="s">
        <v>77</v>
      </c>
      <c r="F5" s="36" t="s">
        <v>78</v>
      </c>
      <c r="G5" s="36" t="s">
        <v>79</v>
      </c>
      <c r="H5" s="36" t="s">
        <v>78</v>
      </c>
      <c r="I5" s="36" t="s">
        <v>80</v>
      </c>
      <c r="J5" s="36" t="s">
        <v>81</v>
      </c>
      <c r="K5" s="36" t="s">
        <v>80</v>
      </c>
      <c r="L5" s="36" t="s">
        <v>81</v>
      </c>
      <c r="M5" s="36" t="s">
        <v>83</v>
      </c>
      <c r="N5" s="66"/>
    </row>
    <row r="6" spans="1:17" ht="14.1" customHeight="1">
      <c r="A6" s="50" t="s">
        <v>110</v>
      </c>
      <c r="B6" s="31">
        <f>B7+B45+B43</f>
        <v>6201328</v>
      </c>
      <c r="C6" s="31">
        <f>C7+C45+C43</f>
        <v>6157786</v>
      </c>
      <c r="D6" s="31">
        <f>D7+D45+D43</f>
        <v>2947149</v>
      </c>
      <c r="E6" s="31">
        <f>E7+E45+E43</f>
        <v>2928993</v>
      </c>
      <c r="F6" s="31">
        <f>B6-D6</f>
        <v>3254179</v>
      </c>
      <c r="G6" s="31">
        <f>C6-E6</f>
        <v>3228793</v>
      </c>
      <c r="H6" s="31">
        <f t="shared" ref="H6:M6" si="0">H7+H45+H43</f>
        <v>1804732</v>
      </c>
      <c r="I6" s="31">
        <f t="shared" si="0"/>
        <v>1748655</v>
      </c>
      <c r="J6" s="31">
        <f t="shared" si="0"/>
        <v>99897</v>
      </c>
      <c r="K6" s="31">
        <f t="shared" si="0"/>
        <v>121164</v>
      </c>
      <c r="L6" s="31">
        <f t="shared" si="0"/>
        <v>65649</v>
      </c>
      <c r="M6" s="31">
        <f t="shared" si="0"/>
        <v>84647</v>
      </c>
      <c r="N6" s="42"/>
      <c r="O6" s="30"/>
      <c r="P6" s="49"/>
    </row>
    <row r="7" spans="1:17" ht="14.1" customHeight="1">
      <c r="A7" s="51" t="s">
        <v>113</v>
      </c>
      <c r="B7" s="31">
        <f>B8+B14+B19</f>
        <v>4906731</v>
      </c>
      <c r="C7" s="31">
        <f t="shared" ref="C7:M7" si="1">C8+C14+C19</f>
        <v>4877238</v>
      </c>
      <c r="D7" s="31">
        <f t="shared" si="1"/>
        <v>2088178</v>
      </c>
      <c r="E7" s="31">
        <f t="shared" si="1"/>
        <v>2076737</v>
      </c>
      <c r="F7" s="31">
        <f t="shared" ref="F7:F51" si="2">B7-D7</f>
        <v>2818553</v>
      </c>
      <c r="G7" s="31">
        <f t="shared" ref="G7:G51" si="3">C7-E7</f>
        <v>2800501</v>
      </c>
      <c r="H7" s="31">
        <f t="shared" si="1"/>
        <v>134150</v>
      </c>
      <c r="I7" s="31">
        <f t="shared" si="1"/>
        <v>139119</v>
      </c>
      <c r="J7" s="31">
        <f t="shared" si="1"/>
        <v>22129</v>
      </c>
      <c r="K7" s="31">
        <f t="shared" si="1"/>
        <v>21490</v>
      </c>
      <c r="L7" s="31">
        <f t="shared" si="1"/>
        <v>4802</v>
      </c>
      <c r="M7" s="31">
        <f t="shared" si="1"/>
        <v>5538</v>
      </c>
      <c r="N7" s="42"/>
      <c r="O7" s="30"/>
      <c r="P7" s="49"/>
    </row>
    <row r="8" spans="1:17" ht="14.1" customHeight="1">
      <c r="A8" s="51" t="s">
        <v>104</v>
      </c>
      <c r="B8" s="31">
        <f>SUM(B9:B13)</f>
        <v>4352589</v>
      </c>
      <c r="C8" s="31">
        <f t="shared" ref="C8:M8" si="4">SUM(C9:C13)</f>
        <v>4324091</v>
      </c>
      <c r="D8" s="31">
        <f t="shared" si="4"/>
        <v>1798288</v>
      </c>
      <c r="E8" s="31">
        <f t="shared" si="4"/>
        <v>1777041</v>
      </c>
      <c r="F8" s="31">
        <f t="shared" si="2"/>
        <v>2554301</v>
      </c>
      <c r="G8" s="31">
        <f t="shared" si="3"/>
        <v>2547050</v>
      </c>
      <c r="H8" s="31">
        <f t="shared" si="4"/>
        <v>20695</v>
      </c>
      <c r="I8" s="31">
        <f t="shared" si="4"/>
        <v>20678</v>
      </c>
      <c r="J8" s="31">
        <f t="shared" si="4"/>
        <v>33254</v>
      </c>
      <c r="K8" s="31">
        <f t="shared" si="4"/>
        <v>33265</v>
      </c>
      <c r="L8" s="31">
        <f t="shared" si="4"/>
        <v>546</v>
      </c>
      <c r="M8" s="31">
        <f t="shared" si="4"/>
        <v>1469</v>
      </c>
      <c r="N8" s="43"/>
      <c r="O8" s="30"/>
      <c r="P8" s="49"/>
      <c r="Q8" s="49"/>
    </row>
    <row r="9" spans="1:17" s="35" customFormat="1" ht="15" customHeight="1">
      <c r="A9" s="52" t="s">
        <v>91</v>
      </c>
      <c r="B9" s="59">
        <v>108134</v>
      </c>
      <c r="C9" s="59">
        <v>110663</v>
      </c>
      <c r="D9" s="59">
        <v>12208</v>
      </c>
      <c r="E9" s="59">
        <v>10457</v>
      </c>
      <c r="F9" s="60">
        <f t="shared" si="2"/>
        <v>95926</v>
      </c>
      <c r="G9" s="60">
        <f t="shared" si="3"/>
        <v>100206</v>
      </c>
      <c r="H9" s="59">
        <v>1369</v>
      </c>
      <c r="I9" s="59">
        <v>3539</v>
      </c>
      <c r="J9" s="59">
        <v>226</v>
      </c>
      <c r="K9" s="59">
        <v>477</v>
      </c>
      <c r="L9" s="59">
        <v>213</v>
      </c>
      <c r="M9" s="59">
        <v>378</v>
      </c>
      <c r="N9" s="44"/>
      <c r="O9" s="30"/>
      <c r="P9" s="49"/>
      <c r="Q9" s="49"/>
    </row>
    <row r="10" spans="1:17" s="35" customFormat="1" ht="15" customHeight="1">
      <c r="A10" s="52" t="s">
        <v>93</v>
      </c>
      <c r="B10" s="59">
        <v>176346</v>
      </c>
      <c r="C10" s="59">
        <v>181544</v>
      </c>
      <c r="D10" s="59">
        <v>53579</v>
      </c>
      <c r="E10" s="59">
        <v>58125</v>
      </c>
      <c r="F10" s="60">
        <f t="shared" si="2"/>
        <v>122767</v>
      </c>
      <c r="G10" s="60">
        <f t="shared" si="3"/>
        <v>123419</v>
      </c>
      <c r="H10" s="59">
        <v>9244</v>
      </c>
      <c r="I10" s="59">
        <v>5474</v>
      </c>
      <c r="J10" s="59">
        <v>17490</v>
      </c>
      <c r="K10" s="59">
        <v>15099</v>
      </c>
      <c r="L10" s="59">
        <v>270</v>
      </c>
      <c r="M10" s="59">
        <v>64</v>
      </c>
      <c r="N10" s="44"/>
      <c r="O10" s="30"/>
      <c r="P10" s="49"/>
      <c r="Q10" s="49"/>
    </row>
    <row r="11" spans="1:17" s="35" customFormat="1" ht="14.1" customHeight="1">
      <c r="A11" s="53" t="s">
        <v>94</v>
      </c>
      <c r="B11" s="59">
        <v>4039084</v>
      </c>
      <c r="C11" s="59">
        <v>3998429</v>
      </c>
      <c r="D11" s="59">
        <v>1709084</v>
      </c>
      <c r="E11" s="59">
        <v>1684212</v>
      </c>
      <c r="F11" s="60">
        <f t="shared" si="2"/>
        <v>2330000</v>
      </c>
      <c r="G11" s="60">
        <f t="shared" si="3"/>
        <v>2314217</v>
      </c>
      <c r="H11" s="59">
        <v>1471</v>
      </c>
      <c r="I11" s="59">
        <v>1352</v>
      </c>
      <c r="J11" s="59">
        <v>15783</v>
      </c>
      <c r="K11" s="59">
        <v>14877</v>
      </c>
      <c r="L11" s="59">
        <v>0</v>
      </c>
      <c r="M11" s="59">
        <v>0</v>
      </c>
      <c r="N11" s="44"/>
      <c r="O11" s="30"/>
      <c r="P11" s="49"/>
      <c r="Q11" s="49"/>
    </row>
    <row r="12" spans="1:17" s="35" customFormat="1" ht="14.1" customHeight="1">
      <c r="A12" s="53" t="s">
        <v>87</v>
      </c>
      <c r="B12" s="59">
        <v>3076</v>
      </c>
      <c r="C12" s="59">
        <v>7886</v>
      </c>
      <c r="D12" s="59">
        <v>3552</v>
      </c>
      <c r="E12" s="59">
        <v>4726</v>
      </c>
      <c r="F12" s="60">
        <f t="shared" si="2"/>
        <v>-476</v>
      </c>
      <c r="G12" s="60">
        <f t="shared" si="3"/>
        <v>3160</v>
      </c>
      <c r="H12" s="59">
        <v>658</v>
      </c>
      <c r="I12" s="59">
        <v>795</v>
      </c>
      <c r="J12" s="59">
        <v>-479</v>
      </c>
      <c r="K12" s="59">
        <v>-137</v>
      </c>
      <c r="L12" s="59">
        <v>5</v>
      </c>
      <c r="M12" s="59">
        <v>9</v>
      </c>
      <c r="N12" s="44"/>
      <c r="O12" s="30"/>
      <c r="P12" s="49"/>
      <c r="Q12" s="49"/>
    </row>
    <row r="13" spans="1:17" s="35" customFormat="1" ht="14.1" customHeight="1">
      <c r="A13" s="53" t="s">
        <v>92</v>
      </c>
      <c r="B13" s="59">
        <v>25949</v>
      </c>
      <c r="C13" s="59">
        <v>25569</v>
      </c>
      <c r="D13" s="59">
        <v>19865</v>
      </c>
      <c r="E13" s="59">
        <v>19521</v>
      </c>
      <c r="F13" s="60">
        <f t="shared" si="2"/>
        <v>6084</v>
      </c>
      <c r="G13" s="60">
        <f t="shared" si="3"/>
        <v>6048</v>
      </c>
      <c r="H13" s="59">
        <v>7953</v>
      </c>
      <c r="I13" s="59">
        <v>9518</v>
      </c>
      <c r="J13" s="59">
        <v>234</v>
      </c>
      <c r="K13" s="59">
        <v>2949</v>
      </c>
      <c r="L13" s="59">
        <v>58</v>
      </c>
      <c r="M13" s="59">
        <v>1018</v>
      </c>
      <c r="N13" s="44"/>
      <c r="O13" s="30"/>
      <c r="P13" s="49"/>
      <c r="Q13" s="49"/>
    </row>
    <row r="14" spans="1:17" ht="14.1" customHeight="1">
      <c r="A14" s="54" t="s">
        <v>96</v>
      </c>
      <c r="B14" s="40">
        <f>SUM(B15:B18)</f>
        <v>117379</v>
      </c>
      <c r="C14" s="40">
        <f t="shared" ref="C14:M14" si="5">SUM(C15:C18)</f>
        <v>114574</v>
      </c>
      <c r="D14" s="40">
        <f t="shared" si="5"/>
        <v>52296</v>
      </c>
      <c r="E14" s="40">
        <f t="shared" si="5"/>
        <v>59573</v>
      </c>
      <c r="F14" s="31">
        <f t="shared" si="2"/>
        <v>65083</v>
      </c>
      <c r="G14" s="31">
        <f t="shared" si="3"/>
        <v>55001</v>
      </c>
      <c r="H14" s="40">
        <f t="shared" si="5"/>
        <v>33446</v>
      </c>
      <c r="I14" s="40">
        <f t="shared" si="5"/>
        <v>31055</v>
      </c>
      <c r="J14" s="40">
        <f t="shared" si="5"/>
        <v>3297</v>
      </c>
      <c r="K14" s="40">
        <f t="shared" si="5"/>
        <v>834</v>
      </c>
      <c r="L14" s="40">
        <f t="shared" si="5"/>
        <v>1305</v>
      </c>
      <c r="M14" s="40">
        <f t="shared" si="5"/>
        <v>848</v>
      </c>
      <c r="N14" s="47"/>
      <c r="O14" s="30"/>
      <c r="P14" s="49"/>
      <c r="Q14" s="49"/>
    </row>
    <row r="15" spans="1:17" s="35" customFormat="1" ht="14.1" customHeight="1">
      <c r="A15" s="55" t="s">
        <v>84</v>
      </c>
      <c r="B15" s="59">
        <v>24886</v>
      </c>
      <c r="C15" s="59">
        <v>23142</v>
      </c>
      <c r="D15" s="59">
        <v>6543</v>
      </c>
      <c r="E15" s="59">
        <v>6902</v>
      </c>
      <c r="F15" s="60">
        <f t="shared" si="2"/>
        <v>18343</v>
      </c>
      <c r="G15" s="60">
        <f t="shared" si="3"/>
        <v>16240</v>
      </c>
      <c r="H15" s="59">
        <v>3341</v>
      </c>
      <c r="I15" s="59">
        <v>4302</v>
      </c>
      <c r="J15" s="59">
        <v>69</v>
      </c>
      <c r="K15" s="59">
        <v>-6</v>
      </c>
      <c r="L15" s="59">
        <v>73</v>
      </c>
      <c r="M15" s="59">
        <v>113</v>
      </c>
      <c r="N15" s="44"/>
      <c r="O15" s="30"/>
      <c r="P15" s="49"/>
      <c r="Q15" s="49"/>
    </row>
    <row r="16" spans="1:17" s="35" customFormat="1" ht="14.1" customHeight="1">
      <c r="A16" s="55" t="s">
        <v>89</v>
      </c>
      <c r="B16" s="59">
        <v>8075</v>
      </c>
      <c r="C16" s="59">
        <v>9994</v>
      </c>
      <c r="D16" s="59">
        <v>5268</v>
      </c>
      <c r="E16" s="59">
        <v>7478</v>
      </c>
      <c r="F16" s="60">
        <f t="shared" si="2"/>
        <v>2807</v>
      </c>
      <c r="G16" s="60">
        <f t="shared" si="3"/>
        <v>2516</v>
      </c>
      <c r="H16" s="59">
        <v>4381</v>
      </c>
      <c r="I16" s="59">
        <v>4945</v>
      </c>
      <c r="J16" s="59">
        <v>436</v>
      </c>
      <c r="K16" s="59">
        <v>66</v>
      </c>
      <c r="L16" s="59">
        <v>72</v>
      </c>
      <c r="M16" s="59">
        <v>108</v>
      </c>
      <c r="N16" s="44"/>
      <c r="O16" s="30"/>
      <c r="P16" s="49"/>
      <c r="Q16" s="49"/>
    </row>
    <row r="17" spans="1:17" s="35" customFormat="1" ht="14.1" customHeight="1">
      <c r="A17" s="55" t="s">
        <v>85</v>
      </c>
      <c r="B17" s="59">
        <v>32918</v>
      </c>
      <c r="C17" s="59">
        <v>25633</v>
      </c>
      <c r="D17" s="59">
        <v>4754</v>
      </c>
      <c r="E17" s="59">
        <v>5892</v>
      </c>
      <c r="F17" s="60">
        <f t="shared" si="2"/>
        <v>28164</v>
      </c>
      <c r="G17" s="60">
        <f t="shared" si="3"/>
        <v>19741</v>
      </c>
      <c r="H17" s="59">
        <v>9129</v>
      </c>
      <c r="I17" s="68">
        <v>8224</v>
      </c>
      <c r="J17" s="59">
        <v>2897</v>
      </c>
      <c r="K17" s="68">
        <v>1032</v>
      </c>
      <c r="L17" s="59">
        <v>1073</v>
      </c>
      <c r="M17" s="59">
        <v>526</v>
      </c>
      <c r="N17" s="44"/>
      <c r="O17" s="30"/>
      <c r="P17" s="49"/>
      <c r="Q17" s="49"/>
    </row>
    <row r="18" spans="1:17" s="35" customFormat="1" ht="15" customHeight="1">
      <c r="A18" s="52" t="s">
        <v>95</v>
      </c>
      <c r="B18" s="59">
        <v>51500</v>
      </c>
      <c r="C18" s="59">
        <v>55805</v>
      </c>
      <c r="D18" s="59">
        <v>35731</v>
      </c>
      <c r="E18" s="59">
        <v>39301</v>
      </c>
      <c r="F18" s="60">
        <f t="shared" si="2"/>
        <v>15769</v>
      </c>
      <c r="G18" s="60">
        <f t="shared" si="3"/>
        <v>16504</v>
      </c>
      <c r="H18" s="59">
        <v>16595</v>
      </c>
      <c r="I18" s="59">
        <v>13584</v>
      </c>
      <c r="J18" s="59">
        <v>-105</v>
      </c>
      <c r="K18" s="59">
        <v>-258</v>
      </c>
      <c r="L18" s="59">
        <v>87</v>
      </c>
      <c r="M18" s="59">
        <v>101</v>
      </c>
      <c r="N18" s="44"/>
      <c r="O18" s="30"/>
      <c r="P18" s="49"/>
      <c r="Q18" s="49"/>
    </row>
    <row r="19" spans="1:17" ht="14.1" customHeight="1">
      <c r="A19" s="54" t="s">
        <v>109</v>
      </c>
      <c r="B19" s="40">
        <f>SUM(B20:B42)</f>
        <v>436763</v>
      </c>
      <c r="C19" s="40">
        <f>SUM(C20:C42)</f>
        <v>438573</v>
      </c>
      <c r="D19" s="40">
        <f>SUM(D20:D42)</f>
        <v>237594</v>
      </c>
      <c r="E19" s="40">
        <f>SUM(E20:E42)</f>
        <v>240123</v>
      </c>
      <c r="F19" s="31">
        <f t="shared" si="2"/>
        <v>199169</v>
      </c>
      <c r="G19" s="31">
        <f t="shared" si="3"/>
        <v>198450</v>
      </c>
      <c r="H19" s="40">
        <f t="shared" ref="H19:M19" si="6">SUM(H20:H42)</f>
        <v>80009</v>
      </c>
      <c r="I19" s="40">
        <f t="shared" si="6"/>
        <v>87386</v>
      </c>
      <c r="J19" s="40">
        <f t="shared" si="6"/>
        <v>-14422</v>
      </c>
      <c r="K19" s="40">
        <f t="shared" si="6"/>
        <v>-12609</v>
      </c>
      <c r="L19" s="40">
        <f t="shared" si="6"/>
        <v>2951</v>
      </c>
      <c r="M19" s="40">
        <f t="shared" si="6"/>
        <v>3221</v>
      </c>
      <c r="N19" s="45"/>
      <c r="O19" s="30"/>
      <c r="P19" s="49"/>
      <c r="Q19" s="49"/>
    </row>
    <row r="20" spans="1:17" s="35" customFormat="1" ht="14.1" customHeight="1">
      <c r="A20" s="55" t="s">
        <v>90</v>
      </c>
      <c r="B20" s="59">
        <v>192893</v>
      </c>
      <c r="C20" s="59">
        <v>189934</v>
      </c>
      <c r="D20" s="59">
        <v>73790</v>
      </c>
      <c r="E20" s="59">
        <v>65925</v>
      </c>
      <c r="F20" s="60">
        <f t="shared" si="2"/>
        <v>119103</v>
      </c>
      <c r="G20" s="60">
        <f t="shared" si="3"/>
        <v>124009</v>
      </c>
      <c r="H20" s="59">
        <v>31241</v>
      </c>
      <c r="I20" s="59">
        <v>39061</v>
      </c>
      <c r="J20" s="59">
        <v>-4244</v>
      </c>
      <c r="K20" s="59">
        <v>-4450</v>
      </c>
      <c r="L20" s="59">
        <v>1585</v>
      </c>
      <c r="M20" s="59">
        <v>1852</v>
      </c>
      <c r="N20" s="44"/>
      <c r="O20" s="30"/>
      <c r="P20" s="49"/>
      <c r="Q20" s="49"/>
    </row>
    <row r="21" spans="1:17" s="35" customFormat="1" ht="14.1" customHeight="1">
      <c r="A21" s="55" t="s">
        <v>20</v>
      </c>
      <c r="B21" s="59">
        <v>37765</v>
      </c>
      <c r="C21" s="59">
        <v>44085</v>
      </c>
      <c r="D21" s="59">
        <v>20485</v>
      </c>
      <c r="E21" s="59">
        <v>17282</v>
      </c>
      <c r="F21" s="60">
        <f t="shared" si="2"/>
        <v>17280</v>
      </c>
      <c r="G21" s="60">
        <f t="shared" si="3"/>
        <v>26803</v>
      </c>
      <c r="H21" s="59">
        <v>8956</v>
      </c>
      <c r="I21" s="59">
        <v>12187</v>
      </c>
      <c r="J21" s="59">
        <v>-9522</v>
      </c>
      <c r="K21" s="59">
        <v>-6120</v>
      </c>
      <c r="L21" s="59">
        <v>61</v>
      </c>
      <c r="M21" s="59">
        <v>113</v>
      </c>
      <c r="N21" s="44"/>
      <c r="O21" s="30"/>
      <c r="P21" s="49"/>
      <c r="Q21" s="49"/>
    </row>
    <row r="22" spans="1:17" s="35" customFormat="1" ht="14.1" customHeight="1">
      <c r="A22" s="55" t="s">
        <v>21</v>
      </c>
      <c r="B22" s="59">
        <v>3740</v>
      </c>
      <c r="C22" s="59">
        <v>3680</v>
      </c>
      <c r="D22" s="59">
        <v>3800</v>
      </c>
      <c r="E22" s="59">
        <v>3725</v>
      </c>
      <c r="F22" s="60">
        <f t="shared" si="2"/>
        <v>-60</v>
      </c>
      <c r="G22" s="60">
        <f t="shared" si="3"/>
        <v>-45</v>
      </c>
      <c r="H22" s="59">
        <v>1315</v>
      </c>
      <c r="I22" s="59">
        <v>1896</v>
      </c>
      <c r="J22" s="59">
        <v>50</v>
      </c>
      <c r="K22" s="59">
        <v>46</v>
      </c>
      <c r="L22" s="59">
        <v>134</v>
      </c>
      <c r="M22" s="59">
        <v>215</v>
      </c>
      <c r="N22" s="44"/>
      <c r="O22" s="30"/>
      <c r="P22" s="49"/>
      <c r="Q22" s="49"/>
    </row>
    <row r="23" spans="1:17" s="35" customFormat="1" ht="14.1" customHeight="1">
      <c r="A23" s="55" t="s">
        <v>22</v>
      </c>
      <c r="B23" s="59">
        <v>43824</v>
      </c>
      <c r="C23" s="59">
        <v>45489</v>
      </c>
      <c r="D23" s="59">
        <v>50898</v>
      </c>
      <c r="E23" s="59">
        <v>53417</v>
      </c>
      <c r="F23" s="60">
        <f t="shared" si="2"/>
        <v>-7074</v>
      </c>
      <c r="G23" s="60">
        <f t="shared" si="3"/>
        <v>-7928</v>
      </c>
      <c r="H23" s="59">
        <v>5112</v>
      </c>
      <c r="I23" s="59">
        <v>7514</v>
      </c>
      <c r="J23" s="59">
        <v>-316</v>
      </c>
      <c r="K23" s="59">
        <v>-1684</v>
      </c>
      <c r="L23" s="59">
        <v>678</v>
      </c>
      <c r="M23" s="59">
        <v>573</v>
      </c>
      <c r="N23" s="44"/>
      <c r="O23" s="30"/>
      <c r="P23" s="49"/>
      <c r="Q23" s="49"/>
    </row>
    <row r="24" spans="1:17" s="35" customFormat="1" ht="14.1" customHeight="1">
      <c r="A24" s="55" t="s">
        <v>25</v>
      </c>
      <c r="B24" s="59">
        <v>72439</v>
      </c>
      <c r="C24" s="59">
        <v>82949</v>
      </c>
      <c r="D24" s="59">
        <v>63739</v>
      </c>
      <c r="E24" s="59">
        <v>79115</v>
      </c>
      <c r="F24" s="60">
        <f t="shared" si="2"/>
        <v>8700</v>
      </c>
      <c r="G24" s="60">
        <f t="shared" si="3"/>
        <v>3834</v>
      </c>
      <c r="H24" s="59">
        <v>11340</v>
      </c>
      <c r="I24" s="59">
        <v>6750</v>
      </c>
      <c r="J24" s="59">
        <v>118</v>
      </c>
      <c r="K24" s="59">
        <v>48</v>
      </c>
      <c r="L24" s="59">
        <v>5</v>
      </c>
      <c r="M24" s="59">
        <v>5</v>
      </c>
      <c r="N24" s="44"/>
      <c r="O24" s="30"/>
      <c r="P24" s="49"/>
      <c r="Q24" s="49"/>
    </row>
    <row r="25" spans="1:17" s="35" customFormat="1" ht="14.1" customHeight="1">
      <c r="A25" s="55" t="s">
        <v>26</v>
      </c>
      <c r="B25" s="59">
        <v>10016</v>
      </c>
      <c r="C25" s="59">
        <v>10045</v>
      </c>
      <c r="D25" s="59">
        <v>68</v>
      </c>
      <c r="E25" s="59">
        <v>96</v>
      </c>
      <c r="F25" s="60">
        <f t="shared" si="2"/>
        <v>9948</v>
      </c>
      <c r="G25" s="60">
        <f t="shared" si="3"/>
        <v>9949</v>
      </c>
      <c r="H25" s="59">
        <v>1286</v>
      </c>
      <c r="I25" s="59">
        <v>1221</v>
      </c>
      <c r="J25" s="59">
        <v>0</v>
      </c>
      <c r="K25" s="59">
        <v>0</v>
      </c>
      <c r="L25" s="59">
        <v>0</v>
      </c>
      <c r="M25" s="59">
        <v>0</v>
      </c>
      <c r="N25" s="44"/>
      <c r="O25" s="30"/>
      <c r="P25" s="49"/>
      <c r="Q25" s="49"/>
    </row>
    <row r="26" spans="1:17" s="35" customFormat="1" ht="14.1" customHeight="1">
      <c r="A26" s="55" t="s">
        <v>27</v>
      </c>
      <c r="B26" s="59">
        <v>30850</v>
      </c>
      <c r="C26" s="59">
        <v>30818</v>
      </c>
      <c r="D26" s="59">
        <v>451</v>
      </c>
      <c r="E26" s="59">
        <v>419</v>
      </c>
      <c r="F26" s="60">
        <f t="shared" si="2"/>
        <v>30399</v>
      </c>
      <c r="G26" s="60">
        <f t="shared" si="3"/>
        <v>30399</v>
      </c>
      <c r="H26" s="59">
        <v>2635</v>
      </c>
      <c r="I26" s="59">
        <v>3091</v>
      </c>
      <c r="J26" s="59">
        <v>0</v>
      </c>
      <c r="K26" s="59">
        <v>0</v>
      </c>
      <c r="L26" s="59">
        <v>0</v>
      </c>
      <c r="M26" s="59">
        <v>0</v>
      </c>
      <c r="N26" s="44"/>
      <c r="O26" s="30"/>
      <c r="P26" s="49"/>
      <c r="Q26" s="49"/>
    </row>
    <row r="27" spans="1:17" s="35" customFormat="1" ht="14.1" customHeight="1">
      <c r="A27" s="55" t="s">
        <v>29</v>
      </c>
      <c r="B27" s="59">
        <v>158</v>
      </c>
      <c r="C27" s="59">
        <v>158</v>
      </c>
      <c r="D27" s="59">
        <v>48</v>
      </c>
      <c r="E27" s="59">
        <v>48</v>
      </c>
      <c r="F27" s="60">
        <f t="shared" si="2"/>
        <v>110</v>
      </c>
      <c r="G27" s="60">
        <f t="shared" si="3"/>
        <v>110</v>
      </c>
      <c r="H27" s="59">
        <v>183</v>
      </c>
      <c r="I27" s="59">
        <v>183</v>
      </c>
      <c r="J27" s="59">
        <v>-2</v>
      </c>
      <c r="K27" s="59">
        <v>-2</v>
      </c>
      <c r="L27" s="59">
        <v>0</v>
      </c>
      <c r="M27" s="59">
        <v>0</v>
      </c>
      <c r="N27" s="44"/>
      <c r="O27" s="30"/>
      <c r="P27" s="49"/>
      <c r="Q27" s="49"/>
    </row>
    <row r="28" spans="1:17" s="35" customFormat="1" ht="14.1" customHeight="1">
      <c r="A28" s="55" t="s">
        <v>86</v>
      </c>
      <c r="B28" s="59">
        <v>55</v>
      </c>
      <c r="C28" s="59">
        <v>55</v>
      </c>
      <c r="D28" s="59">
        <v>100</v>
      </c>
      <c r="E28" s="59">
        <v>100</v>
      </c>
      <c r="F28" s="60">
        <f t="shared" si="2"/>
        <v>-45</v>
      </c>
      <c r="G28" s="60">
        <f t="shared" si="3"/>
        <v>-45</v>
      </c>
      <c r="H28" s="59">
        <v>31</v>
      </c>
      <c r="I28" s="59">
        <v>31</v>
      </c>
      <c r="J28" s="59">
        <v>-12</v>
      </c>
      <c r="K28" s="59">
        <v>-12</v>
      </c>
      <c r="L28" s="59">
        <v>0</v>
      </c>
      <c r="M28" s="59">
        <v>0</v>
      </c>
      <c r="N28" s="44"/>
      <c r="O28" s="30"/>
      <c r="P28" s="49"/>
      <c r="Q28" s="49"/>
    </row>
    <row r="29" spans="1:17" s="35" customFormat="1" ht="14.1" customHeight="1">
      <c r="A29" s="55" t="s">
        <v>31</v>
      </c>
      <c r="B29" s="59">
        <v>12564</v>
      </c>
      <c r="C29" s="59">
        <v>12611</v>
      </c>
      <c r="D29" s="59">
        <v>6183</v>
      </c>
      <c r="E29" s="59">
        <v>5707</v>
      </c>
      <c r="F29" s="60">
        <f t="shared" si="2"/>
        <v>6381</v>
      </c>
      <c r="G29" s="60">
        <f t="shared" si="3"/>
        <v>6904</v>
      </c>
      <c r="H29" s="59">
        <v>6244</v>
      </c>
      <c r="I29" s="59">
        <v>8021</v>
      </c>
      <c r="J29" s="59">
        <v>-334</v>
      </c>
      <c r="K29" s="59">
        <v>-292</v>
      </c>
      <c r="L29" s="59">
        <v>229</v>
      </c>
      <c r="M29" s="59">
        <v>376</v>
      </c>
      <c r="N29" s="44"/>
      <c r="O29" s="30"/>
      <c r="P29" s="49"/>
      <c r="Q29" s="49"/>
    </row>
    <row r="30" spans="1:17" s="35" customFormat="1" ht="14.1" customHeight="1">
      <c r="A30" s="55" t="s">
        <v>33</v>
      </c>
      <c r="B30" s="59">
        <v>1758</v>
      </c>
      <c r="C30" s="59">
        <v>1773</v>
      </c>
      <c r="D30" s="59">
        <v>127</v>
      </c>
      <c r="E30" s="59">
        <v>139</v>
      </c>
      <c r="F30" s="60">
        <f t="shared" si="2"/>
        <v>1631</v>
      </c>
      <c r="G30" s="60">
        <f t="shared" si="3"/>
        <v>1634</v>
      </c>
      <c r="H30" s="59">
        <v>86</v>
      </c>
      <c r="I30" s="59">
        <v>302</v>
      </c>
      <c r="J30" s="59">
        <v>-2</v>
      </c>
      <c r="K30" s="59">
        <v>-3</v>
      </c>
      <c r="L30" s="59">
        <v>0</v>
      </c>
      <c r="M30" s="59">
        <v>0</v>
      </c>
      <c r="N30" s="44"/>
      <c r="O30" s="30"/>
      <c r="P30" s="49"/>
      <c r="Q30" s="49"/>
    </row>
    <row r="31" spans="1:17" s="35" customFormat="1" ht="14.1" customHeight="1">
      <c r="A31" s="55" t="s">
        <v>34</v>
      </c>
      <c r="B31" s="59">
        <v>3214</v>
      </c>
      <c r="C31" s="59">
        <v>2503</v>
      </c>
      <c r="D31" s="59">
        <v>2262</v>
      </c>
      <c r="E31" s="59">
        <v>1910</v>
      </c>
      <c r="F31" s="60">
        <f t="shared" si="2"/>
        <v>952</v>
      </c>
      <c r="G31" s="60">
        <f t="shared" si="3"/>
        <v>593</v>
      </c>
      <c r="H31" s="59">
        <v>5474</v>
      </c>
      <c r="I31" s="59">
        <v>4791</v>
      </c>
      <c r="J31" s="59">
        <v>320</v>
      </c>
      <c r="K31" s="59">
        <v>294</v>
      </c>
      <c r="L31" s="59">
        <v>142</v>
      </c>
      <c r="M31" s="59">
        <v>0</v>
      </c>
      <c r="N31" s="44"/>
      <c r="O31" s="30"/>
      <c r="P31" s="49"/>
      <c r="Q31" s="49"/>
    </row>
    <row r="32" spans="1:17" s="35" customFormat="1" ht="14.1" customHeight="1">
      <c r="A32" s="55" t="s">
        <v>35</v>
      </c>
      <c r="B32" s="59">
        <v>214</v>
      </c>
      <c r="C32" s="59">
        <v>642</v>
      </c>
      <c r="D32" s="59">
        <v>1607</v>
      </c>
      <c r="E32" s="59">
        <v>1441</v>
      </c>
      <c r="F32" s="60">
        <f t="shared" si="2"/>
        <v>-1393</v>
      </c>
      <c r="G32" s="60">
        <f t="shared" si="3"/>
        <v>-799</v>
      </c>
      <c r="H32" s="59">
        <v>380</v>
      </c>
      <c r="I32" s="59">
        <v>391</v>
      </c>
      <c r="J32" s="59">
        <v>-591</v>
      </c>
      <c r="K32" s="59">
        <v>-551</v>
      </c>
      <c r="L32" s="59">
        <v>0</v>
      </c>
      <c r="M32" s="59">
        <v>0</v>
      </c>
      <c r="N32" s="44"/>
      <c r="O32" s="30"/>
      <c r="P32" s="49"/>
      <c r="Q32" s="49"/>
    </row>
    <row r="33" spans="1:17" s="35" customFormat="1" ht="14.1" customHeight="1">
      <c r="A33" s="55" t="s">
        <v>36</v>
      </c>
      <c r="B33" s="59">
        <v>2135</v>
      </c>
      <c r="C33" s="59">
        <v>1898</v>
      </c>
      <c r="D33" s="59">
        <v>245</v>
      </c>
      <c r="E33" s="59">
        <v>218</v>
      </c>
      <c r="F33" s="60">
        <f t="shared" si="2"/>
        <v>1890</v>
      </c>
      <c r="G33" s="60">
        <f t="shared" si="3"/>
        <v>1680</v>
      </c>
      <c r="H33" s="59">
        <v>1122</v>
      </c>
      <c r="I33" s="59">
        <v>263</v>
      </c>
      <c r="J33" s="59">
        <v>84</v>
      </c>
      <c r="K33" s="59">
        <v>88</v>
      </c>
      <c r="L33" s="59">
        <v>47</v>
      </c>
      <c r="M33" s="59">
        <v>0</v>
      </c>
      <c r="N33" s="44"/>
      <c r="O33" s="30"/>
      <c r="P33" s="49"/>
      <c r="Q33" s="49"/>
    </row>
    <row r="34" spans="1:17" s="35" customFormat="1" ht="14.1" customHeight="1">
      <c r="A34" s="55" t="s">
        <v>37</v>
      </c>
      <c r="B34" s="59">
        <v>197</v>
      </c>
      <c r="C34" s="59">
        <v>198</v>
      </c>
      <c r="D34" s="59">
        <v>119</v>
      </c>
      <c r="E34" s="59">
        <v>118</v>
      </c>
      <c r="F34" s="60">
        <f t="shared" si="2"/>
        <v>78</v>
      </c>
      <c r="G34" s="60">
        <f t="shared" si="3"/>
        <v>80</v>
      </c>
      <c r="H34" s="59">
        <v>387</v>
      </c>
      <c r="I34" s="59">
        <v>416</v>
      </c>
      <c r="J34" s="59">
        <v>-2</v>
      </c>
      <c r="K34" s="59">
        <v>4</v>
      </c>
      <c r="L34" s="59">
        <v>9</v>
      </c>
      <c r="M34" s="59">
        <v>22</v>
      </c>
      <c r="N34" s="44"/>
      <c r="O34" s="30"/>
      <c r="P34" s="49"/>
      <c r="Q34" s="49"/>
    </row>
    <row r="35" spans="1:17" s="35" customFormat="1" ht="14.1" customHeight="1">
      <c r="A35" s="55" t="s">
        <v>38</v>
      </c>
      <c r="B35" s="59">
        <v>159</v>
      </c>
      <c r="C35" s="59">
        <v>164</v>
      </c>
      <c r="D35" s="59">
        <v>134</v>
      </c>
      <c r="E35" s="59">
        <v>136</v>
      </c>
      <c r="F35" s="60">
        <f t="shared" si="2"/>
        <v>25</v>
      </c>
      <c r="G35" s="60">
        <f t="shared" si="3"/>
        <v>28</v>
      </c>
      <c r="H35" s="59">
        <v>69</v>
      </c>
      <c r="I35" s="59">
        <v>99</v>
      </c>
      <c r="J35" s="59">
        <v>-4</v>
      </c>
      <c r="K35" s="59">
        <v>6</v>
      </c>
      <c r="L35" s="59">
        <v>0</v>
      </c>
      <c r="M35" s="59">
        <v>5</v>
      </c>
      <c r="N35" s="44"/>
      <c r="O35" s="30"/>
      <c r="P35" s="49"/>
      <c r="Q35" s="49"/>
    </row>
    <row r="36" spans="1:17" s="35" customFormat="1" ht="14.1" customHeight="1">
      <c r="A36" s="55" t="s">
        <v>40</v>
      </c>
      <c r="B36" s="59">
        <v>98</v>
      </c>
      <c r="C36" s="59">
        <v>98</v>
      </c>
      <c r="D36" s="59">
        <v>227</v>
      </c>
      <c r="E36" s="59">
        <v>227</v>
      </c>
      <c r="F36" s="60">
        <f t="shared" si="2"/>
        <v>-129</v>
      </c>
      <c r="G36" s="60">
        <f t="shared" si="3"/>
        <v>-129</v>
      </c>
      <c r="H36" s="59">
        <v>28</v>
      </c>
      <c r="I36" s="59">
        <v>28</v>
      </c>
      <c r="J36" s="59">
        <v>-17</v>
      </c>
      <c r="K36" s="59">
        <v>-17</v>
      </c>
      <c r="L36" s="59">
        <v>0</v>
      </c>
      <c r="M36" s="59">
        <v>0</v>
      </c>
      <c r="N36" s="44"/>
      <c r="O36" s="30"/>
      <c r="P36" s="49"/>
      <c r="Q36" s="49"/>
    </row>
    <row r="37" spans="1:17" s="35" customFormat="1" ht="14.1" customHeight="1">
      <c r="A37" s="55" t="s">
        <v>45</v>
      </c>
      <c r="B37" s="59">
        <v>539</v>
      </c>
      <c r="C37" s="59">
        <v>621</v>
      </c>
      <c r="D37" s="59">
        <v>728</v>
      </c>
      <c r="E37" s="59">
        <v>803</v>
      </c>
      <c r="F37" s="60">
        <f t="shared" si="2"/>
        <v>-189</v>
      </c>
      <c r="G37" s="60">
        <f t="shared" si="3"/>
        <v>-182</v>
      </c>
      <c r="H37" s="59">
        <v>9</v>
      </c>
      <c r="I37" s="59">
        <v>4</v>
      </c>
      <c r="J37" s="59">
        <v>-8</v>
      </c>
      <c r="K37" s="59">
        <v>-14</v>
      </c>
      <c r="L37" s="59">
        <v>0</v>
      </c>
      <c r="M37" s="59">
        <v>0</v>
      </c>
      <c r="N37" s="44"/>
      <c r="O37" s="30"/>
      <c r="P37" s="49"/>
      <c r="Q37" s="49"/>
    </row>
    <row r="38" spans="1:17" s="35" customFormat="1" ht="14.1" customHeight="1">
      <c r="A38" s="55" t="s">
        <v>88</v>
      </c>
      <c r="B38" s="59">
        <v>6801</v>
      </c>
      <c r="C38" s="59">
        <v>6763</v>
      </c>
      <c r="D38" s="59">
        <v>402</v>
      </c>
      <c r="E38" s="59">
        <v>358</v>
      </c>
      <c r="F38" s="60">
        <f t="shared" si="2"/>
        <v>6399</v>
      </c>
      <c r="G38" s="60">
        <f t="shared" si="3"/>
        <v>6405</v>
      </c>
      <c r="H38" s="59">
        <v>1038</v>
      </c>
      <c r="I38" s="59">
        <v>999</v>
      </c>
      <c r="J38" s="59">
        <v>21</v>
      </c>
      <c r="K38" s="59">
        <v>69</v>
      </c>
      <c r="L38" s="59">
        <v>61</v>
      </c>
      <c r="M38" s="59">
        <v>60</v>
      </c>
      <c r="N38" s="44"/>
      <c r="O38" s="30"/>
      <c r="P38" s="49"/>
      <c r="Q38" s="49"/>
    </row>
    <row r="39" spans="1:17" s="35" customFormat="1" ht="14.1" customHeight="1">
      <c r="A39" s="58" t="s">
        <v>105</v>
      </c>
      <c r="B39" s="59">
        <v>499</v>
      </c>
      <c r="C39" s="59">
        <v>513</v>
      </c>
      <c r="D39" s="59">
        <v>466</v>
      </c>
      <c r="E39" s="59">
        <v>483</v>
      </c>
      <c r="F39" s="60">
        <f t="shared" si="2"/>
        <v>33</v>
      </c>
      <c r="G39" s="60">
        <f t="shared" si="3"/>
        <v>30</v>
      </c>
      <c r="H39" s="59">
        <v>68</v>
      </c>
      <c r="I39" s="59">
        <v>54</v>
      </c>
      <c r="J39" s="59">
        <v>-8</v>
      </c>
      <c r="K39" s="59">
        <v>-22</v>
      </c>
      <c r="L39" s="59">
        <v>0</v>
      </c>
      <c r="M39" s="59">
        <v>0</v>
      </c>
      <c r="N39" s="44"/>
      <c r="O39" s="30"/>
      <c r="P39" s="49"/>
      <c r="Q39" s="49"/>
    </row>
    <row r="40" spans="1:17" s="35" customFormat="1" ht="14.1" customHeight="1">
      <c r="A40" s="58" t="s">
        <v>103</v>
      </c>
      <c r="B40" s="59">
        <v>882</v>
      </c>
      <c r="C40" s="59">
        <v>872</v>
      </c>
      <c r="D40" s="59">
        <v>315</v>
      </c>
      <c r="E40" s="59">
        <v>393</v>
      </c>
      <c r="F40" s="60">
        <f t="shared" si="2"/>
        <v>567</v>
      </c>
      <c r="G40" s="60">
        <f t="shared" si="3"/>
        <v>479</v>
      </c>
      <c r="H40" s="59">
        <v>179</v>
      </c>
      <c r="I40" s="59">
        <v>84</v>
      </c>
      <c r="J40" s="59">
        <v>87</v>
      </c>
      <c r="K40" s="59">
        <v>3</v>
      </c>
      <c r="L40" s="59">
        <v>0</v>
      </c>
      <c r="M40" s="59">
        <v>0</v>
      </c>
      <c r="N40" s="44"/>
      <c r="O40" s="30"/>
      <c r="P40" s="49"/>
      <c r="Q40" s="49"/>
    </row>
    <row r="41" spans="1:17" s="35" customFormat="1" ht="14.1" customHeight="1">
      <c r="A41" s="53" t="s">
        <v>51</v>
      </c>
      <c r="B41" s="59">
        <v>2704</v>
      </c>
      <c r="C41" s="59">
        <v>2704</v>
      </c>
      <c r="D41" s="59">
        <v>8063</v>
      </c>
      <c r="E41" s="59">
        <v>8063</v>
      </c>
      <c r="F41" s="60">
        <f t="shared" si="2"/>
        <v>-5359</v>
      </c>
      <c r="G41" s="60">
        <f t="shared" si="3"/>
        <v>-5359</v>
      </c>
      <c r="H41" s="59">
        <v>695</v>
      </c>
      <c r="I41" s="59">
        <v>0</v>
      </c>
      <c r="J41" s="59">
        <v>-117</v>
      </c>
      <c r="K41" s="59">
        <v>0</v>
      </c>
      <c r="L41" s="59">
        <v>0</v>
      </c>
      <c r="M41" s="59">
        <v>0</v>
      </c>
      <c r="N41" s="44"/>
      <c r="O41" s="30"/>
      <c r="P41" s="49"/>
      <c r="Q41" s="49"/>
    </row>
    <row r="42" spans="1:17" s="35" customFormat="1" ht="14.1" customHeight="1">
      <c r="A42" s="58" t="s">
        <v>106</v>
      </c>
      <c r="B42" s="59">
        <v>13259</v>
      </c>
      <c r="C42" s="59">
        <v>0</v>
      </c>
      <c r="D42" s="59">
        <v>3337</v>
      </c>
      <c r="E42" s="59">
        <v>0</v>
      </c>
      <c r="F42" s="60">
        <f t="shared" si="2"/>
        <v>9922</v>
      </c>
      <c r="G42" s="60">
        <f t="shared" si="3"/>
        <v>0</v>
      </c>
      <c r="H42" s="59">
        <v>2131</v>
      </c>
      <c r="I42" s="59">
        <v>0</v>
      </c>
      <c r="J42" s="59">
        <v>77</v>
      </c>
      <c r="K42" s="59">
        <v>0</v>
      </c>
      <c r="L42" s="59">
        <v>0</v>
      </c>
      <c r="M42" s="59">
        <v>0</v>
      </c>
      <c r="N42" s="44"/>
      <c r="O42" s="30"/>
      <c r="P42" s="49"/>
      <c r="Q42" s="49"/>
    </row>
    <row r="43" spans="1:17" ht="14.1" customHeight="1">
      <c r="A43" s="56" t="s">
        <v>55</v>
      </c>
      <c r="B43" s="41">
        <f>B44</f>
        <v>35443</v>
      </c>
      <c r="C43" s="41">
        <f t="shared" ref="C43:M43" si="7">C44</f>
        <v>45307</v>
      </c>
      <c r="D43" s="41">
        <f t="shared" si="7"/>
        <v>21817</v>
      </c>
      <c r="E43" s="41">
        <f t="shared" si="7"/>
        <v>31022</v>
      </c>
      <c r="F43" s="31">
        <f t="shared" si="2"/>
        <v>13626</v>
      </c>
      <c r="G43" s="31">
        <f t="shared" si="3"/>
        <v>14285</v>
      </c>
      <c r="H43" s="41">
        <f t="shared" si="7"/>
        <v>22460</v>
      </c>
      <c r="I43" s="41">
        <f t="shared" si="7"/>
        <v>22782</v>
      </c>
      <c r="J43" s="41">
        <f t="shared" si="7"/>
        <v>320</v>
      </c>
      <c r="K43" s="41">
        <f t="shared" si="7"/>
        <v>190</v>
      </c>
      <c r="L43" s="41">
        <f t="shared" si="7"/>
        <v>288</v>
      </c>
      <c r="M43" s="41">
        <f t="shared" si="7"/>
        <v>270</v>
      </c>
      <c r="N43" s="45"/>
      <c r="O43" s="30"/>
      <c r="P43" s="49"/>
      <c r="Q43" s="49"/>
    </row>
    <row r="44" spans="1:17" s="35" customFormat="1" ht="14.1" customHeight="1">
      <c r="A44" s="53" t="s">
        <v>107</v>
      </c>
      <c r="B44" s="59">
        <v>35443</v>
      </c>
      <c r="C44" s="59">
        <v>45307</v>
      </c>
      <c r="D44" s="59">
        <v>21817</v>
      </c>
      <c r="E44" s="59">
        <v>31022</v>
      </c>
      <c r="F44" s="60">
        <f t="shared" si="2"/>
        <v>13626</v>
      </c>
      <c r="G44" s="60">
        <f t="shared" si="3"/>
        <v>14285</v>
      </c>
      <c r="H44" s="59">
        <v>22460</v>
      </c>
      <c r="I44" s="59">
        <v>22782</v>
      </c>
      <c r="J44" s="59">
        <v>320</v>
      </c>
      <c r="K44" s="59">
        <v>190</v>
      </c>
      <c r="L44" s="59">
        <v>288</v>
      </c>
      <c r="M44" s="59">
        <v>270</v>
      </c>
      <c r="N44" s="44"/>
      <c r="O44" s="30"/>
      <c r="P44" s="49"/>
      <c r="Q44" s="49"/>
    </row>
    <row r="45" spans="1:17" ht="14.1" customHeight="1">
      <c r="A45" s="57" t="s">
        <v>57</v>
      </c>
      <c r="B45" s="32">
        <f>SUM(B46:B51)</f>
        <v>1259154</v>
      </c>
      <c r="C45" s="32">
        <f t="shared" ref="C45:M45" si="8">SUM(C46:C51)</f>
        <v>1235241</v>
      </c>
      <c r="D45" s="32">
        <f t="shared" si="8"/>
        <v>837154</v>
      </c>
      <c r="E45" s="32">
        <f t="shared" si="8"/>
        <v>821234</v>
      </c>
      <c r="F45" s="31">
        <f t="shared" si="2"/>
        <v>422000</v>
      </c>
      <c r="G45" s="31">
        <f t="shared" si="3"/>
        <v>414007</v>
      </c>
      <c r="H45" s="32">
        <f t="shared" si="8"/>
        <v>1648122</v>
      </c>
      <c r="I45" s="32">
        <f t="shared" si="8"/>
        <v>1586754</v>
      </c>
      <c r="J45" s="32">
        <f t="shared" si="8"/>
        <v>77448</v>
      </c>
      <c r="K45" s="32">
        <f t="shared" si="8"/>
        <v>99484</v>
      </c>
      <c r="L45" s="32">
        <f t="shared" si="8"/>
        <v>60559</v>
      </c>
      <c r="M45" s="32">
        <f t="shared" si="8"/>
        <v>78839</v>
      </c>
      <c r="N45" s="46"/>
      <c r="O45" s="30"/>
      <c r="P45" s="49"/>
      <c r="Q45" s="49"/>
    </row>
    <row r="46" spans="1:17" s="35" customFormat="1" ht="14.1" customHeight="1">
      <c r="A46" s="53" t="s">
        <v>97</v>
      </c>
      <c r="B46" s="59">
        <v>856553</v>
      </c>
      <c r="C46" s="59">
        <v>825454</v>
      </c>
      <c r="D46" s="59">
        <v>552881</v>
      </c>
      <c r="E46" s="59">
        <v>535261</v>
      </c>
      <c r="F46" s="60">
        <f t="shared" si="2"/>
        <v>303672</v>
      </c>
      <c r="G46" s="60">
        <f t="shared" si="3"/>
        <v>290193</v>
      </c>
      <c r="H46" s="59">
        <v>1535366</v>
      </c>
      <c r="I46" s="59">
        <v>1437997</v>
      </c>
      <c r="J46" s="59">
        <v>78750</v>
      </c>
      <c r="K46" s="59">
        <v>114585</v>
      </c>
      <c r="L46" s="59">
        <v>52245</v>
      </c>
      <c r="M46" s="59">
        <v>62748</v>
      </c>
      <c r="N46" s="44"/>
      <c r="O46" s="30"/>
      <c r="P46" s="49"/>
      <c r="Q46" s="49"/>
    </row>
    <row r="47" spans="1:17" s="35" customFormat="1" ht="14.1" customHeight="1">
      <c r="A47" s="53" t="s">
        <v>98</v>
      </c>
      <c r="B47" s="59">
        <v>50484</v>
      </c>
      <c r="C47" s="59">
        <v>51451</v>
      </c>
      <c r="D47" s="59">
        <v>77135</v>
      </c>
      <c r="E47" s="59">
        <v>85303</v>
      </c>
      <c r="F47" s="60">
        <f t="shared" si="2"/>
        <v>-26651</v>
      </c>
      <c r="G47" s="60">
        <f t="shared" si="3"/>
        <v>-33852</v>
      </c>
      <c r="H47" s="59">
        <v>58957</v>
      </c>
      <c r="I47" s="59">
        <v>56919</v>
      </c>
      <c r="J47" s="59">
        <v>7677</v>
      </c>
      <c r="K47" s="59">
        <v>1630</v>
      </c>
      <c r="L47" s="59">
        <v>7668</v>
      </c>
      <c r="M47" s="59">
        <v>7675</v>
      </c>
      <c r="N47" s="44"/>
      <c r="O47" s="30"/>
      <c r="P47" s="49"/>
      <c r="Q47" s="49"/>
    </row>
    <row r="48" spans="1:17" s="35" customFormat="1" ht="14.1" customHeight="1">
      <c r="A48" s="53" t="s">
        <v>99</v>
      </c>
      <c r="B48" s="59">
        <v>112320</v>
      </c>
      <c r="C48" s="59">
        <v>123258</v>
      </c>
      <c r="D48" s="59">
        <v>8545</v>
      </c>
      <c r="E48" s="59">
        <v>12631</v>
      </c>
      <c r="F48" s="60">
        <f t="shared" si="2"/>
        <v>103775</v>
      </c>
      <c r="G48" s="60">
        <f t="shared" si="3"/>
        <v>110627</v>
      </c>
      <c r="H48" s="59">
        <v>24167</v>
      </c>
      <c r="I48" s="59">
        <v>55245</v>
      </c>
      <c r="J48" s="59">
        <v>-6811</v>
      </c>
      <c r="K48" s="59">
        <v>-18894</v>
      </c>
      <c r="L48" s="59">
        <v>8</v>
      </c>
      <c r="M48" s="59">
        <v>7760</v>
      </c>
      <c r="N48" s="44"/>
      <c r="O48" s="30"/>
      <c r="P48" s="49"/>
      <c r="Q48" s="49"/>
    </row>
    <row r="49" spans="1:17" s="35" customFormat="1" ht="14.1" customHeight="1">
      <c r="A49" s="53" t="s">
        <v>108</v>
      </c>
      <c r="B49" s="59">
        <v>114867</v>
      </c>
      <c r="C49" s="59">
        <v>117044</v>
      </c>
      <c r="D49" s="59">
        <v>104589</v>
      </c>
      <c r="E49" s="59">
        <v>102758</v>
      </c>
      <c r="F49" s="60">
        <f t="shared" si="2"/>
        <v>10278</v>
      </c>
      <c r="G49" s="60">
        <f t="shared" si="3"/>
        <v>14286</v>
      </c>
      <c r="H49" s="59">
        <v>1099</v>
      </c>
      <c r="I49" s="59">
        <v>1256</v>
      </c>
      <c r="J49" s="59">
        <v>-1223</v>
      </c>
      <c r="K49" s="59">
        <v>-2584</v>
      </c>
      <c r="L49" s="59">
        <v>101</v>
      </c>
      <c r="M49" s="59">
        <v>0</v>
      </c>
      <c r="N49" s="44"/>
      <c r="O49" s="30"/>
      <c r="P49" s="49"/>
      <c r="Q49" s="49"/>
    </row>
    <row r="50" spans="1:17" s="35" customFormat="1" ht="14.1" customHeight="1">
      <c r="A50" s="53" t="s">
        <v>100</v>
      </c>
      <c r="B50" s="59">
        <v>106894</v>
      </c>
      <c r="C50" s="59">
        <v>99986</v>
      </c>
      <c r="D50" s="59">
        <v>78333</v>
      </c>
      <c r="E50" s="59">
        <v>69542</v>
      </c>
      <c r="F50" s="60">
        <f t="shared" si="2"/>
        <v>28561</v>
      </c>
      <c r="G50" s="60">
        <f t="shared" si="3"/>
        <v>30444</v>
      </c>
      <c r="H50" s="59">
        <v>25814</v>
      </c>
      <c r="I50" s="59">
        <v>32112</v>
      </c>
      <c r="J50" s="59">
        <v>-1649</v>
      </c>
      <c r="K50" s="59">
        <v>3979</v>
      </c>
      <c r="L50" s="59">
        <v>0</v>
      </c>
      <c r="M50" s="59">
        <v>0</v>
      </c>
      <c r="N50" s="44"/>
      <c r="O50" s="30"/>
      <c r="P50" s="49"/>
      <c r="Q50" s="49"/>
    </row>
    <row r="51" spans="1:17" s="35" customFormat="1" ht="14.1" customHeight="1">
      <c r="A51" s="53" t="s">
        <v>101</v>
      </c>
      <c r="B51" s="59">
        <v>18036</v>
      </c>
      <c r="C51" s="59">
        <v>18048</v>
      </c>
      <c r="D51" s="59">
        <v>15671</v>
      </c>
      <c r="E51" s="59">
        <v>15739</v>
      </c>
      <c r="F51" s="60">
        <f t="shared" si="2"/>
        <v>2365</v>
      </c>
      <c r="G51" s="60">
        <f t="shared" si="3"/>
        <v>2309</v>
      </c>
      <c r="H51" s="59">
        <v>2719</v>
      </c>
      <c r="I51" s="59">
        <v>3225</v>
      </c>
      <c r="J51" s="59">
        <v>704</v>
      </c>
      <c r="K51" s="59">
        <v>768</v>
      </c>
      <c r="L51" s="59">
        <v>537</v>
      </c>
      <c r="M51" s="59">
        <v>656</v>
      </c>
      <c r="N51" s="44"/>
      <c r="O51" s="30"/>
      <c r="P51" s="49"/>
      <c r="Q51" s="49"/>
    </row>
    <row r="52" spans="1:17" ht="17.10000000000000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64" t="s">
        <v>111</v>
      </c>
      <c r="M52" s="65"/>
      <c r="N52" s="65"/>
    </row>
    <row r="53" spans="1:17" s="39" customFormat="1" ht="1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</sheetData>
  <mergeCells count="11">
    <mergeCell ref="L52:N52"/>
    <mergeCell ref="A1:N1"/>
    <mergeCell ref="A4:A5"/>
    <mergeCell ref="L4:M4"/>
    <mergeCell ref="N4:N5"/>
    <mergeCell ref="B4:C4"/>
    <mergeCell ref="D4:E4"/>
    <mergeCell ref="F4:G4"/>
    <mergeCell ref="H4:I4"/>
    <mergeCell ref="J4:K4"/>
    <mergeCell ref="M3:N3"/>
  </mergeCells>
  <phoneticPr fontId="11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营业收入</vt:lpstr>
      <vt:lpstr>利润总额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pc666666</dc:creator>
  <cp:lastModifiedBy>dell</cp:lastModifiedBy>
  <cp:lastPrinted>2021-01-27T07:05:08Z</cp:lastPrinted>
  <dcterms:created xsi:type="dcterms:W3CDTF">2018-12-31T01:15:00Z</dcterms:created>
  <dcterms:modified xsi:type="dcterms:W3CDTF">2021-01-29T02:17:56Z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